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lopez\Documents\BACK UP\INFORMACIÓN 2018\OFERTA EDUCATIVA\III TRIMESTRE\"/>
    </mc:Choice>
  </mc:AlternateContent>
  <bookViews>
    <workbookView xWindow="360" yWindow="450" windowWidth="15600" windowHeight="9630"/>
  </bookViews>
  <sheets>
    <sheet name="PLANTILLA DE OFERTA" sheetId="3" r:id="rId1"/>
  </sheets>
  <definedNames>
    <definedName name="_xlnm.Print_Titles" localSheetId="0">'PLANTILLA DE OFERTA'!$1:$6</definedName>
  </definedNames>
  <calcPr calcId="152511" concurrentCalc="0"/>
</workbook>
</file>

<file path=xl/calcChain.xml><?xml version="1.0" encoding="utf-8"?>
<calcChain xmlns="http://schemas.openxmlformats.org/spreadsheetml/2006/main">
  <c r="D321" i="3" l="1"/>
  <c r="D324" i="3"/>
  <c r="D326" i="3"/>
  <c r="D325" i="3"/>
  <c r="D323" i="3"/>
  <c r="D322" i="3"/>
  <c r="F302" i="3"/>
  <c r="F303" i="3"/>
  <c r="F304" i="3"/>
  <c r="F305" i="3"/>
  <c r="F309" i="3"/>
  <c r="F312" i="3"/>
  <c r="F313" i="3"/>
  <c r="F39" i="3"/>
  <c r="F47" i="3"/>
  <c r="F52" i="3"/>
  <c r="F57" i="3"/>
  <c r="E299" i="3"/>
  <c r="F298" i="3"/>
  <c r="F297" i="3"/>
  <c r="F296" i="3"/>
  <c r="F299" i="3"/>
  <c r="E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95" i="3"/>
  <c r="F300" i="3"/>
  <c r="E300" i="3"/>
  <c r="F275" i="3"/>
  <c r="F271" i="3"/>
  <c r="F278" i="3"/>
  <c r="F143" i="3"/>
  <c r="F140" i="3"/>
  <c r="F137" i="3"/>
  <c r="F134" i="3"/>
  <c r="F123" i="3"/>
  <c r="F120" i="3"/>
  <c r="F124" i="3"/>
  <c r="F112" i="3"/>
  <c r="F103" i="3"/>
  <c r="F29" i="3"/>
  <c r="F9" i="3"/>
  <c r="F30" i="3"/>
  <c r="F144" i="3"/>
  <c r="F255" i="3"/>
  <c r="F252" i="3"/>
  <c r="F258" i="3"/>
  <c r="F224" i="3"/>
  <c r="F228" i="3"/>
  <c r="F95" i="3"/>
  <c r="F85" i="3"/>
  <c r="F206" i="3"/>
  <c r="F204" i="3"/>
  <c r="F198" i="3"/>
  <c r="F96" i="3"/>
  <c r="F207" i="3"/>
  <c r="F187" i="3"/>
  <c r="F185" i="3"/>
  <c r="F184" i="3"/>
  <c r="F183" i="3"/>
  <c r="F181" i="3"/>
  <c r="F180" i="3"/>
  <c r="F179" i="3"/>
  <c r="F178" i="3"/>
  <c r="F177" i="3"/>
  <c r="F176" i="3"/>
  <c r="F175" i="3"/>
  <c r="F174" i="3"/>
  <c r="F173" i="3"/>
  <c r="F172" i="3"/>
  <c r="F171" i="3"/>
  <c r="F182" i="3"/>
  <c r="F186" i="3"/>
  <c r="F169" i="3"/>
  <c r="E169" i="3"/>
  <c r="D169" i="3"/>
  <c r="F152" i="3"/>
  <c r="F151" i="3"/>
  <c r="F150" i="3"/>
  <c r="F149" i="3"/>
  <c r="F148" i="3"/>
  <c r="F159" i="3"/>
  <c r="F170" i="3"/>
  <c r="F189" i="3"/>
  <c r="F115" i="3"/>
  <c r="F71" i="3"/>
  <c r="F65" i="3"/>
  <c r="F72" i="3"/>
  <c r="E47" i="3"/>
  <c r="E39" i="3"/>
</calcChain>
</file>

<file path=xl/sharedStrings.xml><?xml version="1.0" encoding="utf-8"?>
<sst xmlns="http://schemas.openxmlformats.org/spreadsheetml/2006/main" count="872" uniqueCount="269">
  <si>
    <t>SENA - REGIONAL DISTRITO CAPITAL</t>
  </si>
  <si>
    <t>CENTRO DE FORMACION</t>
  </si>
  <si>
    <t>NIVEL</t>
  </si>
  <si>
    <t>PROGRAMA</t>
  </si>
  <si>
    <t>CUPOS</t>
  </si>
  <si>
    <t>GRUPOS</t>
  </si>
  <si>
    <t>TOTAL CUPOS</t>
  </si>
  <si>
    <t>JORNADA</t>
  </si>
  <si>
    <t xml:space="preserve">CONSOLIDACION REGIONAL </t>
  </si>
  <si>
    <t xml:space="preserve">SEDE DE LA FORMACIÓN </t>
  </si>
  <si>
    <t xml:space="preserve"> </t>
  </si>
  <si>
    <t>OFERTA  EDUCATIVA  III TRIMESTRE 2018</t>
  </si>
  <si>
    <t>Diurna 06:00 - 17:59</t>
  </si>
  <si>
    <t xml:space="preserve">Sede Cazuca - Autopista Sur Carrera 4 No 53 - 54 </t>
  </si>
  <si>
    <t>Mixta 00:00 - 23:59</t>
  </si>
  <si>
    <t>Sede J - ECCI - Carrera 19 No 49 - 77</t>
  </si>
  <si>
    <t>Nocturno 18:00 - 21:59 y Sábados</t>
  </si>
  <si>
    <t xml:space="preserve">Sede 7 de Agosto - Carrera 28 A No 63 C 48 </t>
  </si>
  <si>
    <t>Diurna 06:00 - 17.59</t>
  </si>
  <si>
    <t>TECNÓLOGO</t>
  </si>
  <si>
    <t>SUBTOTAL</t>
  </si>
  <si>
    <t>MANTENIMIENTO MECATRONICO (223219)</t>
  </si>
  <si>
    <t xml:space="preserve">MANTENIMIENTO MOTORES GASOLINA - GAS (838105) </t>
  </si>
  <si>
    <t>TÉCNICO</t>
  </si>
  <si>
    <t>MANTENIMIENTO MOTORES DIESEL (838104)</t>
  </si>
  <si>
    <t>MANTENIMIENTO ELECTRICO Y ELECTRONICO (838201)</t>
  </si>
  <si>
    <t xml:space="preserve"> MANTENIMIENTO ELECTRICO Y ELECTRONICO (838201)</t>
  </si>
  <si>
    <t>MANTENIMIENTO CONJUNTO TRANSMISOR DE POTENCIA (821605)</t>
  </si>
  <si>
    <t>MANTENIMIENTO DE MOTOCICLETAS (838314)</t>
  </si>
  <si>
    <t>MANTENIMIENTO DE EQUIPO PESADO PARA INFRAESTRUCTURA, MINERIA Y TRANSPORTE ( 837317)</t>
  </si>
  <si>
    <t>1. TECNOLOGIAS DEL TRANSPORTE</t>
  </si>
  <si>
    <t>TOTAL</t>
  </si>
  <si>
    <t>OPERARIO</t>
  </si>
  <si>
    <t>CONFECCION INDUSTRIAL DE ROPA EXTERIOR</t>
  </si>
  <si>
    <t>DIURNO 06:00A 18:00</t>
  </si>
  <si>
    <t>CARRERA 30  No. 17 B – 25 SUR. COMPLEJO SUR</t>
  </si>
  <si>
    <t>CALLE 90 SUR No. 01 B 02 ESTE. SEDE SENA -BARRIO USME</t>
  </si>
  <si>
    <t>CARRERA 18 B NO 62 – 28 SUR. BARRIO MEISSEN</t>
  </si>
  <si>
    <t>MANEJO DE MAQUINAS DE CONFECCION INDUSTRIAL PARA ROPA INTERIOR Y DEPORTIVA</t>
  </si>
  <si>
    <t>DIURNO 06:00 A 12:00</t>
  </si>
  <si>
    <t>C.D.C. - KENNEDY -CARRERA 80 No. 43 - 43 SUR</t>
  </si>
  <si>
    <t>DIURNO 07:00 A 13:00</t>
  </si>
  <si>
    <t>C.D.C. - SANTA HELENITA- CARRERA 78 No. 69 A 57</t>
  </si>
  <si>
    <t>C.D.C. - LA VICTORIA DIAGONAL 37 SUR No. 2 -00 ESTE</t>
  </si>
  <si>
    <t>MANEJO DE MÁQUINAS DE CONFECCIÓN INDUSTRIAL PARA JEAN</t>
  </si>
  <si>
    <t>PRODUCCION DE CALZADO</t>
  </si>
  <si>
    <t>NOCTURNO  - LUNES A VIERNES  18: 00 A 22:00 SABADO 06:  A 18:00</t>
  </si>
  <si>
    <t>MANTENIMIENTO DE MAQUINAS DE CONFECCION INDUSTRIAL</t>
  </si>
  <si>
    <t>TRAZO Y CORTE EN CONFECCIÓN INDUSTRIAL</t>
  </si>
  <si>
    <t>CONTROL  DE CALIDAD EN CONFECCIÓN</t>
  </si>
  <si>
    <t>PATRONAJE INDUSTRIAL DE PRENDAS DE VESTIR</t>
  </si>
  <si>
    <t>PRODUCCION DE MARROQUINERIA</t>
  </si>
  <si>
    <t>CONFECCION INDUSTRIAL</t>
  </si>
  <si>
    <t>DISEÑO PARA LA INDUSTRIA DE LA MODA</t>
  </si>
  <si>
    <t>GESTION DE MERCADOS</t>
  </si>
  <si>
    <t>GESTION LOGISTICA</t>
  </si>
  <si>
    <t>ESPECIALIZACION TECNOLOGICA</t>
  </si>
  <si>
    <t>MERCADEO ESTRATEGICO PARA EL SISTEMA DE MODA</t>
  </si>
  <si>
    <t xml:space="preserve">NOCTURNO  - LUNES A VIERNES  18: 00 A 22:00 </t>
  </si>
  <si>
    <t>PROFUNDIZACION TECNICA</t>
  </si>
  <si>
    <t xml:space="preserve">DESARROLLO DE PRENDAS POR TECNICA DE DRAPEADO
</t>
  </si>
  <si>
    <t>2. MANUFACTURA EN TEXTIL Y CUERO</t>
  </si>
  <si>
    <t>DISEÑO E INTEGRACION DE AUTOMATISMOS MECATRONICOS</t>
  </si>
  <si>
    <t>Diurna</t>
  </si>
  <si>
    <t>AV. CRA 30 # 17 B 25 SUR CENTRO METALMECANICO</t>
  </si>
  <si>
    <t>Nocturno</t>
  </si>
  <si>
    <t>AUTOMATIZACION INDUSTRIAL</t>
  </si>
  <si>
    <t>MANTENIMIENTO MECANICO INDUSTRIAL</t>
  </si>
  <si>
    <t xml:space="preserve">DISEÑO DE ELEMENTOS MECÁNICOS PARA SU FABRICACIÓN CON MÁQUINAS HERRAMIENTAS CNC
</t>
  </si>
  <si>
    <t>FABRICACIÓN DE PRODUCTOS PLÁSTICOS POR INYECCIÓN Y SOPLADO</t>
  </si>
  <si>
    <t>MECANIZADO DE PRODUCTOS METALMECANICOS</t>
  </si>
  <si>
    <t>TRANSFORMACION DE POLIMEROS POR INYECCION</t>
  </si>
  <si>
    <t>PROCESOS DE MANUFACTURA</t>
  </si>
  <si>
    <t>MECANICO DE MAQUINARIA INDUSTRIAL</t>
  </si>
  <si>
    <t>3. METALMÉCANICO</t>
  </si>
  <si>
    <t>DESARROLLO GRAFICO DE PROYECTOS DE ARQUITECTURA E INGENIERIA.</t>
  </si>
  <si>
    <t>DIURNO</t>
  </si>
  <si>
    <t>CAZUCA</t>
  </si>
  <si>
    <t>INSTALACIONES HIDRAULICAS, SANITARIAS Y DE GAS</t>
  </si>
  <si>
    <t>NOCTURNO</t>
  </si>
  <si>
    <t>TOPOGRAFIA</t>
  </si>
  <si>
    <t>Carrera 4 No. 53 -54
Autopista sur - CAZUCA</t>
  </si>
  <si>
    <t>OBRAS CIVILES</t>
  </si>
  <si>
    <t>CONSTRUCCION</t>
  </si>
  <si>
    <t>FORMULACION DE PROYECTOS</t>
  </si>
  <si>
    <t xml:space="preserve">Carrera 5 No. 20 - 08
INCAP </t>
  </si>
  <si>
    <t>GESTION DE LA PROPIEDAD HORIZONTAL</t>
  </si>
  <si>
    <t xml:space="preserve">DIBUJO ARQUITECTONICO
</t>
  </si>
  <si>
    <t>INSTALACIONES ELECTRICAS RESIDENCIALES</t>
  </si>
  <si>
    <t>CONSTRUCCION DE EDIFICACIONES</t>
  </si>
  <si>
    <t>MANTENIMIENTO REPARACION DE EDIFICACIONES</t>
  </si>
  <si>
    <t>OPERACIÓN DE MAQUINARIA PESADA PARA EXCAVACION</t>
  </si>
  <si>
    <t>LABORATORIO DE SUELOS</t>
  </si>
  <si>
    <t>TECNICO EN CARPINTERIA</t>
  </si>
  <si>
    <t>CONSTRUCCIONES LIVIANAS EN SECO</t>
  </si>
  <si>
    <t>MIXTA</t>
  </si>
  <si>
    <t>CONSTRUCCION DE ESTRUCTURAS EN GUADUA</t>
  </si>
  <si>
    <t>DIURNA</t>
  </si>
  <si>
    <t>CARRERA 6 # 45 - 52</t>
  </si>
  <si>
    <t>MANEJO DE FUENTES ABIERTAS DE USO DIAGNÓSTICO Y TERAPÉUTICO - OFERTA ABIERTA DE FORMACION</t>
  </si>
  <si>
    <t>CUIDADO ESTÉTICO DE MANOS Y PIES - OFERTA ABIERTA DE FORMACION</t>
  </si>
  <si>
    <t xml:space="preserve">TÉCNICO </t>
  </si>
  <si>
    <t>5.TALENTO HUMANO EN SALUD</t>
  </si>
  <si>
    <t>CDM</t>
  </si>
  <si>
    <t>NOCTURNA</t>
  </si>
  <si>
    <t>DISEÑO DE PRODUCTOS INDUSTRIALES</t>
  </si>
  <si>
    <t xml:space="preserve">DISEÑO DE PRODUCTOS INDUSTRIALES </t>
  </si>
  <si>
    <t>SUSBTOTAL</t>
  </si>
  <si>
    <t xml:space="preserve">SISTEMAS </t>
  </si>
  <si>
    <t>SEDE EXTERNA CIDCA</t>
  </si>
  <si>
    <t>PROGRMACION DE SOFTWARE</t>
  </si>
  <si>
    <t xml:space="preserve">SUBTOTAL </t>
  </si>
  <si>
    <t xml:space="preserve"> 6.DISEÑO Y METROLOGIA</t>
  </si>
  <si>
    <t>ASEGURAMIENTO METROLOGICO INDUSTRIAL</t>
  </si>
  <si>
    <t>Gestión de Redes de Datos</t>
  </si>
  <si>
    <t>Av. Cra. 30 17b-25 SUR - CEET - SENA Y SEDES ALTERNAS</t>
  </si>
  <si>
    <t>FIN DE SEMANA</t>
  </si>
  <si>
    <t>Diseño, Implementación y Mantenimiento de Sistemas de Telecomunicaciones</t>
  </si>
  <si>
    <t xml:space="preserve">Mantenimiento de Equipos de Cómputo y Diseño e Implementación de Cableado Estructurado </t>
  </si>
  <si>
    <t>Mantenimiento de Equipos de Refrigeración Comercial</t>
  </si>
  <si>
    <t>Programación de Software</t>
  </si>
  <si>
    <t xml:space="preserve">Implementación de Sistemas de Información Geográfica </t>
  </si>
  <si>
    <t xml:space="preserve">Seguridad en Gestión de Bases de Datos </t>
  </si>
  <si>
    <t>7.ELECTRICIDAD, ELECTRÓNICA Y TELECOMUNICACIONES</t>
  </si>
  <si>
    <t>PROFUNDIZACION TÉCNICA</t>
  </si>
  <si>
    <t>CALLE 52</t>
  </si>
  <si>
    <t>NEGOCIACION INTERNACIONAL</t>
  </si>
  <si>
    <t>COMUNICACIÓN COMERCIAL</t>
  </si>
  <si>
    <t>ANALISIS  Y DESARROLLO  DE  SISTEMAS  DE  INFORMACION</t>
  </si>
  <si>
    <t>Fontibon</t>
  </si>
  <si>
    <t>Calle 52</t>
  </si>
  <si>
    <t>GESTION DE REDES  DE  DATOS</t>
  </si>
  <si>
    <t>PRODUCCION DE MULTIMEDIA</t>
  </si>
  <si>
    <t>PRODUCCION DE MEDIOS AUDIOVISUALES DIGITALES</t>
  </si>
  <si>
    <t>ANIMACION 3D</t>
  </si>
  <si>
    <t xml:space="preserve">Tecnólogo en Gestión Logística </t>
  </si>
  <si>
    <t>Calle  52 No. 13- 65</t>
  </si>
  <si>
    <t>Nocturna</t>
  </si>
  <si>
    <t>Tecnólogo en Logística del Transporte</t>
  </si>
  <si>
    <t>VENTA DE PRODUCTOS Y SERVICIOS</t>
  </si>
  <si>
    <t>CALLE 44</t>
  </si>
  <si>
    <t>BILINGUAL EXPERT IN BUSINESS PROCESS</t>
  </si>
  <si>
    <t>CALLE 44 # 14 - 60</t>
  </si>
  <si>
    <t>OPERACIÓN DE CAMARA Y LUCES DE TELEVISION</t>
  </si>
  <si>
    <t>SISTEMAS</t>
  </si>
  <si>
    <t>DISEÑO E INTEGRACION DE MULTIMEDIA</t>
  </si>
  <si>
    <t>Comercio Internacional</t>
  </si>
  <si>
    <t>8.MERCADOS, LOGISTICA Y TECNOLOGIAS DE LA INFORMACION</t>
  </si>
  <si>
    <t xml:space="preserve">IMPRESIÓN SERIGRAFICA </t>
  </si>
  <si>
    <t>CALLE 15 Nº 31-42 CENIGRAF</t>
  </si>
  <si>
    <t>PREPRENSA DIGITAL PARA MEDIOS IMPRESOS</t>
  </si>
  <si>
    <t>CALLE 69 Nº14-30 
SEDE UNIHORIZONTE</t>
  </si>
  <si>
    <t xml:space="preserve">DISEÑO E INTEGRACIÓN DE MULTIMEDIA </t>
  </si>
  <si>
    <t>ELABORACIÓN DE AUDIOVISUALES</t>
  </si>
  <si>
    <t>PROGRAMACION DE SOFTWARE</t>
  </si>
  <si>
    <t>IMPRESIÓN OFFSET</t>
  </si>
  <si>
    <t>ENCUADERNACION DE DOCUEMENTOS IMPRESOS</t>
  </si>
  <si>
    <t>ANIMACION DIGITAL</t>
  </si>
  <si>
    <t>ANIMACIÓN  3D</t>
  </si>
  <si>
    <t xml:space="preserve">ILUSTRACION PARA PRODUCCIONES AUDIOVISUALES </t>
  </si>
  <si>
    <t>ESPECIALIZACIÓN TECNOLÓGICA</t>
  </si>
  <si>
    <t>ILUSTRACIÓN CREATIVA</t>
  </si>
  <si>
    <t>9. PARA LA INDUSTRIA DE LA COMUNICACIÓN GRÁFICA</t>
  </si>
  <si>
    <t>SOLDADURA DE PRODUCTOS METÁLICOS (PLATINA) (834257   V.1)</t>
  </si>
  <si>
    <t>06:00 - 17:59</t>
  </si>
  <si>
    <t>Centro de Formación Materiales y Ensayos</t>
  </si>
  <si>
    <t>ALISTAMIENTO DE LABORATORIOS DE ANALISIS Y ENSAYOS (221113  V.1)</t>
  </si>
  <si>
    <t>CARPINTERIA DE ALUMINIO (841102  V.2)</t>
  </si>
  <si>
    <t>INSPECCION Y ENSAYOS CON PROCESOS NO DESTRUCTIVOS (931501 V. 101)</t>
  </si>
  <si>
    <t>JOYERIA ARMADA (842405  V.101)</t>
  </si>
  <si>
    <t>SISTEMAS (228185 V. 1)</t>
  </si>
  <si>
    <t>PROGRAMACION DE SOFTWARE (228120  V. 102)</t>
  </si>
  <si>
    <t>18:00 - 21:59</t>
  </si>
  <si>
    <t>LAMINACION MANUAL FIBRA DE VIDRIO (932217   V.1)</t>
  </si>
  <si>
    <t>PROFUNDIZACIÓN TÉCNICA</t>
  </si>
  <si>
    <t>SOLDADURA DE TUBERIAS DE ACERO AL CARBONO CON PROCESO GTAW Y SMAW (834250 V.1)</t>
  </si>
  <si>
    <t>ENGASTE (842417 V. 1)</t>
  </si>
  <si>
    <t>SOLDADURA DE TUBERIAS DE ACERO AL CARBONO CON PROCESO SMAW  (834248   V. 1)</t>
  </si>
  <si>
    <t>18:00 - 21:60</t>
  </si>
  <si>
    <t>SUPERVISIÓN DE LA FABRICACIÓN DE PRODUCTOS METÁLICOS SOLDADOS  (922711  V. 100)</t>
  </si>
  <si>
    <t>10. MATERIALES Y ENSAYOS</t>
  </si>
  <si>
    <t>4. TECNOLOGIAS EN CONSTRUCCIÓN Y LA MADERA</t>
  </si>
  <si>
    <t>CONTROL AMBIENTAL</t>
  </si>
  <si>
    <t>DIURNA - TARDE</t>
  </si>
  <si>
    <t>COMPLEJO PALOQUEMAO</t>
  </si>
  <si>
    <t>GESTIÓN INTEGRADA DE LA CALIDAD, MEDIO AMBIENTE, SEGURIDAD Y SALUD OCUPACIONAL</t>
  </si>
  <si>
    <t>DIURNA - MAÑANA</t>
  </si>
  <si>
    <t>GESTIÓN DE LA PRODUCCIÓN INDUSTRIAL</t>
  </si>
  <si>
    <t>QUÍMICA APLICADA A LA INDUSTRIA</t>
  </si>
  <si>
    <t>SALUD  OCUPACIONAL</t>
  </si>
  <si>
    <t>NOCHE</t>
  </si>
  <si>
    <t>PROCESOS DE LA INDUSTRIA QUÍMICA</t>
  </si>
  <si>
    <t>GESTIÓN EN RECURSOS EN PLANTAS DE PRODUCCIÓN</t>
  </si>
  <si>
    <t>FIN DFE SEMANA</t>
  </si>
  <si>
    <t>SEDE BOYACÁ REAL</t>
  </si>
  <si>
    <t>ESPECIALIZACIÓN TECNOLOGICA</t>
  </si>
  <si>
    <t>GESTION EN LABORATORIOS DE ENSAYO Y CALIBRACION - NORMA ISO/IEC 17025</t>
  </si>
  <si>
    <t>SUPERVISION DE BUENAS PRACTICAS DE MANUFACTURA</t>
  </si>
  <si>
    <t>11. GESTIÓN INDUSTRIAL</t>
  </si>
  <si>
    <t>CRA 13 N  65 - 10</t>
  </si>
  <si>
    <t>GESTION EMPRESARIAL</t>
  </si>
  <si>
    <t>GESTION DE NEGOCIOS</t>
  </si>
  <si>
    <t>CONTABILIDAD Y FINANZAS</t>
  </si>
  <si>
    <t>MADRUGADA</t>
  </si>
  <si>
    <t>GESTION FINANCIERA DE TESORERIA</t>
  </si>
  <si>
    <t>GESTION BANCARIA Y DE ENTIDADES FINANCIERAS</t>
  </si>
  <si>
    <t>CRA 13 N  65 - 11</t>
  </si>
  <si>
    <t>CRA 13 N  65 - 12</t>
  </si>
  <si>
    <t>GESTION DE NEGOCIOS FIDUCIARIOS</t>
  </si>
  <si>
    <t>CRA 13 N  65 - 13</t>
  </si>
  <si>
    <t>GESTION INTEGRAL DEL RIESGO EN SEGUROS</t>
  </si>
  <si>
    <t>ANALISIS Y DESARROLLO DE SISTEMAS DE INFORMACION</t>
  </si>
  <si>
    <t>CRA 13 N  65 - 14</t>
  </si>
  <si>
    <t>ASISTENCIA ADMINISTRATIVA</t>
  </si>
  <si>
    <t>PLANEACION TRIBUTARIA</t>
  </si>
  <si>
    <t xml:space="preserve"> 12. SERVICIOS FINANCIEROS</t>
  </si>
  <si>
    <t xml:space="preserve">PANIFICACION </t>
  </si>
  <si>
    <t>Nocturna y Sábado</t>
  </si>
  <si>
    <t>Sena Hotel y Otras Sedes</t>
  </si>
  <si>
    <t>COCINA</t>
  </si>
  <si>
    <t>Diurna 6 am a 6 pm</t>
  </si>
  <si>
    <t>MESA Y BAR</t>
  </si>
  <si>
    <t>Gestión de Destinos Turísticos</t>
  </si>
  <si>
    <t>Gestión para Establecimientos de A y B</t>
  </si>
  <si>
    <t>Observación de Aves</t>
  </si>
  <si>
    <t>13. NACIONAL DE HOTELERIA, TURISMO Y ALIMENTOS</t>
  </si>
  <si>
    <t xml:space="preserve">TOTAL </t>
  </si>
  <si>
    <t>GESTIÓN ADMINISTRATIVA</t>
  </si>
  <si>
    <t>Avenida Caracas # 13-80 o Subsede</t>
  </si>
  <si>
    <t>FINES DE SEMANA</t>
  </si>
  <si>
    <t>GESTIÓN BIBLIOTECARIA</t>
  </si>
  <si>
    <t>Avenida Caracas # 13-80</t>
  </si>
  <si>
    <t>GESTIÓN DE TALENTO HUMANO</t>
  </si>
  <si>
    <t>DIURNA MAÑANA</t>
  </si>
  <si>
    <t>DIURNA TARDE</t>
  </si>
  <si>
    <t>GESTIÓN DOCUMENTAL</t>
  </si>
  <si>
    <t>GESTIÓN EMPRESARIAL</t>
  </si>
  <si>
    <t>RECURSOS HUMANOS</t>
  </si>
  <si>
    <t>ASISTENCIA EN ORGANIZACIÓN DE ARCHIVO</t>
  </si>
  <si>
    <t>14. GESTIÓN ADMINISTRATIVA</t>
  </si>
  <si>
    <t xml:space="preserve">IMÁGENES DIAGNÓSTICAS </t>
  </si>
  <si>
    <t>RADIOTERAPIA</t>
  </si>
  <si>
    <t xml:space="preserve">GESTIÓN DE PROCESOS ADMINISTRATIVOS EN SALUD </t>
  </si>
  <si>
    <t xml:space="preserve">REGENCIA DE FARMACIA </t>
  </si>
  <si>
    <t xml:space="preserve">SALUD AMBIENTAL Y SEGURIDAD SANITARIA </t>
  </si>
  <si>
    <t xml:space="preserve">ENFERMERÍA </t>
  </si>
  <si>
    <t xml:space="preserve">SERVICIOS FARMACEÚTICOS </t>
  </si>
  <si>
    <t xml:space="preserve">SALUD PÚBLICA </t>
  </si>
  <si>
    <t xml:space="preserve">ATENCIÓN INTEGRAL A LA PRIMERA INFANCIA </t>
  </si>
  <si>
    <t xml:space="preserve">COSMETOLOGÍA Y ESTÉTICA INTEGRAL </t>
  </si>
  <si>
    <t xml:space="preserve">APOYO ADMINISTRATIVO EN SALUD </t>
  </si>
  <si>
    <t xml:space="preserve">SALUD ORAL </t>
  </si>
  <si>
    <t xml:space="preserve">PELUQUERIA </t>
  </si>
  <si>
    <t>OK</t>
  </si>
  <si>
    <t>CONSOLIDADO REGIONAL</t>
  </si>
  <si>
    <t>OPERARIO-AUXILIAR</t>
  </si>
  <si>
    <t xml:space="preserve">CUPOS </t>
  </si>
  <si>
    <t xml:space="preserve">ACTIVIDAD FÍSICA (24 MESES) </t>
  </si>
  <si>
    <t>KENNEDY</t>
  </si>
  <si>
    <t>TARDE</t>
  </si>
  <si>
    <t>ENTRENAMIENTO DEPORTIVO</t>
  </si>
  <si>
    <t>CASTILLA</t>
  </si>
  <si>
    <t>MAÑANA</t>
  </si>
  <si>
    <t xml:space="preserve">CAMARA Y FOTOGRAFIA (24 MESES) </t>
  </si>
  <si>
    <t>ONASIS</t>
  </si>
  <si>
    <t>ACTUACION (27 MESES)</t>
  </si>
  <si>
    <t xml:space="preserve">COORDINACIÓN DE ESCUELAS DE MÚSICA (27 MESES) </t>
  </si>
  <si>
    <t>PRODUCCION AUDIODIGITAL(15 MESES)</t>
  </si>
  <si>
    <t>15.  ACTIVIDAD FÍSICA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</si>
</sst>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 [$€]\ * #,##0.00_ ;_ [$€]\ * \-#,##0.00_ ;_ [$€]\ * &quot;-&quot;??_ ;_ @_ "/>
    <numFmt numFmtId="168" formatCode="_-* #,##0.0\ _€_-;\-* #,##0.0\ _€_-;_-* &quot;-&quot;?\ _€_-;_-@_-"/>
    <numFmt numFmtId="169" formatCode="_ * #,##0.00_ ;_ * \-#,##0.00_ ;_ * &quot;-&quot;??_ ;_ @_ "/>
    <numFmt numFmtId="170" formatCode="_ [$€-2]\ * #,##0.00_ ;_ [$€-2]\ * \-#,##0.00_ ;_ [$€-2]\ * &quot;-&quot;??_ "/>
    <numFmt numFmtId="171" formatCode="0.0%"/>
    <numFmt numFmtId="172" formatCode="_-* #,##0\ _€_-;\-* #,##0\ _€_-;_-* &quot;-&quot;??\ _€_-;_-@_-"/>
    <numFmt numFmtId="173" formatCode="_(* #,##0_);_(* \(#,##0\);_(* &quot;-&quot;??_);_(@_)"/>
    <numFmt numFmtId="174" formatCode="#,##0_ ;[Red]\-#,##0\ "/>
    <numFmt numFmtId="175" formatCode="_-* #,##0.00\ _P_t_s_-;\-* #,##0.00\ _P_t_s_-;_-* &quot;-&quot;??\ _P_t_s_-;_-@_-"/>
    <numFmt numFmtId="176" formatCode="&quot;$&quot;\ #,##0;[Red]&quot;$&quot;\ \-#,##0"/>
    <numFmt numFmtId="177" formatCode="&quot;$&quot;\ #,##0;&quot;$&quot;\ \-#,##0"/>
    <numFmt numFmtId="178" formatCode="_ &quot;$&quot;\ * #,##0_ ;_ &quot;$&quot;\ * \-#,##0_ ;_ &quot;$&quot;\ * &quot;-&quot;_ ;_ @_ "/>
    <numFmt numFmtId="179" formatCode="&quot;$&quot;\ #,##0.00;[Red]&quot;$&quot;\ \-#,##0.00"/>
    <numFmt numFmtId="180" formatCode="_ * #,##0_ ;_ * \-#,##0_ ;_ * &quot;-&quot;??_ ;_ @_ "/>
    <numFmt numFmtId="181" formatCode="_-* #,##0.00\ &quot;$&quot;_-;\-* #,##0.00\ &quot;$&quot;_-;_-* &quot;-&quot;??\ &quot;$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.35"/>
      <color indexed="12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37" fontId="4" fillId="0" borderId="0"/>
    <xf numFmtId="0" fontId="4" fillId="0" borderId="0"/>
    <xf numFmtId="0" fontId="4" fillId="0" borderId="0"/>
    <xf numFmtId="37" fontId="9" fillId="0" borderId="0"/>
    <xf numFmtId="0" fontId="8" fillId="0" borderId="0" applyFill="0" applyProtection="0"/>
    <xf numFmtId="0" fontId="1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1" fillId="0" borderId="0"/>
    <xf numFmtId="0" fontId="4" fillId="0" borderId="0"/>
    <xf numFmtId="37" fontId="4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4" fillId="0" borderId="0"/>
    <xf numFmtId="37" fontId="9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37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3" fontId="16" fillId="5" borderId="1" xfId="0" applyNumberFormat="1" applyFont="1" applyFill="1" applyBorder="1" applyAlignment="1">
      <alignment horizontal="center" vertical="top" wrapText="1"/>
    </xf>
    <xf numFmtId="3" fontId="16" fillId="5" borderId="1" xfId="0" applyNumberFormat="1" applyFont="1" applyFill="1" applyBorder="1" applyAlignment="1">
      <alignment wrapText="1"/>
    </xf>
    <xf numFmtId="3" fontId="16" fillId="5" borderId="1" xfId="0" applyNumberFormat="1" applyFont="1" applyFill="1" applyBorder="1" applyAlignment="1">
      <alignment vertical="top" wrapText="1"/>
    </xf>
    <xf numFmtId="3" fontId="14" fillId="5" borderId="1" xfId="0" applyNumberFormat="1" applyFont="1" applyFill="1" applyBorder="1" applyAlignment="1">
      <alignment wrapText="1"/>
    </xf>
    <xf numFmtId="3" fontId="16" fillId="5" borderId="1" xfId="0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14" fillId="4" borderId="1" xfId="12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wrapText="1"/>
    </xf>
    <xf numFmtId="0" fontId="14" fillId="4" borderId="1" xfId="123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11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vertical="top" wrapText="1"/>
    </xf>
    <xf numFmtId="0" fontId="14" fillId="4" borderId="15" xfId="123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top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top" wrapText="1"/>
    </xf>
    <xf numFmtId="0" fontId="19" fillId="5" borderId="10" xfId="0" applyFont="1" applyFill="1" applyBorder="1" applyAlignment="1">
      <alignment horizontal="justify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center" wrapText="1"/>
    </xf>
    <xf numFmtId="0" fontId="16" fillId="5" borderId="11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vertical="top" wrapText="1"/>
    </xf>
    <xf numFmtId="3" fontId="17" fillId="4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top" wrapText="1"/>
    </xf>
    <xf numFmtId="3" fontId="15" fillId="4" borderId="1" xfId="0" applyNumberFormat="1" applyFont="1" applyFill="1" applyBorder="1" applyAlignment="1">
      <alignment vertical="top" wrapText="1"/>
    </xf>
    <xf numFmtId="3" fontId="17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3" fontId="0" fillId="4" borderId="2" xfId="0" applyNumberFormat="1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14" fillId="4" borderId="1" xfId="0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vertical="top" wrapText="1"/>
    </xf>
    <xf numFmtId="3" fontId="14" fillId="4" borderId="1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3" fontId="0" fillId="6" borderId="1" xfId="0" applyNumberFormat="1" applyFont="1" applyFill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3" fontId="16" fillId="6" borderId="1" xfId="0" applyNumberFormat="1" applyFont="1" applyFill="1" applyBorder="1" applyAlignment="1">
      <alignment vertical="top" wrapText="1"/>
    </xf>
    <xf numFmtId="3" fontId="14" fillId="6" borderId="1" xfId="0" applyNumberFormat="1" applyFont="1" applyFill="1" applyBorder="1" applyAlignment="1">
      <alignment vertical="top" wrapText="1"/>
    </xf>
    <xf numFmtId="0" fontId="16" fillId="6" borderId="13" xfId="0" applyFont="1" applyFill="1" applyBorder="1" applyAlignment="1">
      <alignment vertical="top" wrapText="1"/>
    </xf>
    <xf numFmtId="0" fontId="16" fillId="6" borderId="2" xfId="0" applyFont="1" applyFill="1" applyBorder="1" applyAlignment="1">
      <alignment vertical="top" wrapText="1"/>
    </xf>
    <xf numFmtId="3" fontId="16" fillId="6" borderId="2" xfId="0" applyNumberFormat="1" applyFont="1" applyFill="1" applyBorder="1" applyAlignment="1">
      <alignment vertical="top" wrapText="1"/>
    </xf>
    <xf numFmtId="3" fontId="14" fillId="6" borderId="2" xfId="0" applyNumberFormat="1" applyFont="1" applyFill="1" applyBorder="1" applyAlignment="1">
      <alignment vertical="top" wrapText="1"/>
    </xf>
    <xf numFmtId="0" fontId="16" fillId="6" borderId="19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3" fontId="0" fillId="6" borderId="2" xfId="0" applyNumberFormat="1" applyFont="1" applyFill="1" applyBorder="1" applyAlignment="1">
      <alignment vertical="top" wrapText="1"/>
    </xf>
    <xf numFmtId="3" fontId="2" fillId="6" borderId="2" xfId="0" applyNumberFormat="1" applyFont="1" applyFill="1" applyBorder="1" applyAlignment="1">
      <alignment vertical="top" wrapText="1"/>
    </xf>
    <xf numFmtId="0" fontId="0" fillId="6" borderId="19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3" fontId="16" fillId="4" borderId="2" xfId="0" applyNumberFormat="1" applyFont="1" applyFill="1" applyBorder="1" applyAlignment="1">
      <alignment vertical="top" wrapText="1"/>
    </xf>
    <xf numFmtId="3" fontId="14" fillId="4" borderId="2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7" fillId="0" borderId="1" xfId="123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5" borderId="1" xfId="123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top" wrapText="1"/>
    </xf>
    <xf numFmtId="3" fontId="15" fillId="4" borderId="2" xfId="0" applyNumberFormat="1" applyFont="1" applyFill="1" applyBorder="1" applyAlignment="1">
      <alignment vertical="top" wrapText="1"/>
    </xf>
    <xf numFmtId="3" fontId="17" fillId="4" borderId="2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vertical="top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wrapText="1"/>
    </xf>
    <xf numFmtId="0" fontId="16" fillId="0" borderId="0" xfId="0" applyFont="1" applyAlignment="1">
      <alignment vertical="top" wrapText="1"/>
    </xf>
    <xf numFmtId="0" fontId="16" fillId="6" borderId="15" xfId="0" applyFont="1" applyFill="1" applyBorder="1" applyAlignment="1">
      <alignment vertical="top" wrapText="1"/>
    </xf>
    <xf numFmtId="3" fontId="16" fillId="6" borderId="15" xfId="0" applyNumberFormat="1" applyFont="1" applyFill="1" applyBorder="1" applyAlignment="1">
      <alignment vertical="top" wrapText="1"/>
    </xf>
    <xf numFmtId="0" fontId="16" fillId="6" borderId="16" xfId="0" applyFont="1" applyFill="1" applyBorder="1" applyAlignment="1">
      <alignment vertical="top" wrapText="1"/>
    </xf>
    <xf numFmtId="3" fontId="14" fillId="6" borderId="15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124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3" xfId="123" applyFont="1" applyFill="1" applyBorder="1" applyAlignment="1">
      <alignment horizontal="center" vertical="center" wrapText="1"/>
    </xf>
    <xf numFmtId="0" fontId="14" fillId="6" borderId="21" xfId="123" applyFont="1" applyFill="1" applyBorder="1" applyAlignment="1">
      <alignment horizontal="left" vertical="center" wrapText="1"/>
    </xf>
    <xf numFmtId="0" fontId="14" fillId="6" borderId="1" xfId="123" applyFont="1" applyFill="1" applyBorder="1" applyAlignment="1">
      <alignment horizontal="center" vertical="center" wrapText="1"/>
    </xf>
    <xf numFmtId="3" fontId="14" fillId="6" borderId="1" xfId="123" applyNumberFormat="1" applyFont="1" applyFill="1" applyBorder="1" applyAlignment="1">
      <alignment horizontal="center" vertical="center" wrapText="1"/>
    </xf>
    <xf numFmtId="0" fontId="16" fillId="6" borderId="13" xfId="123" applyFont="1" applyFill="1" applyBorder="1" applyAlignment="1">
      <alignment horizontal="center" vertical="center" wrapText="1"/>
    </xf>
    <xf numFmtId="0" fontId="16" fillId="6" borderId="19" xfId="123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wrapText="1"/>
    </xf>
    <xf numFmtId="0" fontId="16" fillId="6" borderId="28" xfId="0" applyFont="1" applyFill="1" applyBorder="1" applyAlignment="1">
      <alignment wrapText="1"/>
    </xf>
    <xf numFmtId="0" fontId="16" fillId="6" borderId="28" xfId="0" applyFont="1" applyFill="1" applyBorder="1" applyAlignment="1">
      <alignment horizontal="center" vertical="center" wrapText="1"/>
    </xf>
    <xf numFmtId="3" fontId="14" fillId="6" borderId="28" xfId="0" applyNumberFormat="1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wrapText="1"/>
    </xf>
    <xf numFmtId="0" fontId="14" fillId="6" borderId="26" xfId="0" applyFont="1" applyFill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6" borderId="2" xfId="123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top" wrapText="1"/>
    </xf>
    <xf numFmtId="3" fontId="16" fillId="0" borderId="6" xfId="0" applyNumberFormat="1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0" fontId="16" fillId="5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3" fontId="0" fillId="5" borderId="1" xfId="0" applyNumberFormat="1" applyFont="1" applyFill="1" applyBorder="1" applyAlignment="1">
      <alignment vertical="top" wrapText="1"/>
    </xf>
    <xf numFmtId="3" fontId="2" fillId="5" borderId="1" xfId="0" applyNumberFormat="1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3" fontId="0" fillId="5" borderId="2" xfId="0" applyNumberFormat="1" applyFont="1" applyFill="1" applyBorder="1" applyAlignment="1">
      <alignment vertical="top" wrapText="1"/>
    </xf>
    <xf numFmtId="3" fontId="2" fillId="5" borderId="2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vertical="top" wrapText="1"/>
    </xf>
    <xf numFmtId="0" fontId="0" fillId="6" borderId="15" xfId="0" applyFont="1" applyFill="1" applyBorder="1" applyAlignment="1">
      <alignment vertical="top" wrapText="1"/>
    </xf>
    <xf numFmtId="3" fontId="0" fillId="6" borderId="15" xfId="0" applyNumberFormat="1" applyFont="1" applyFill="1" applyBorder="1" applyAlignment="1">
      <alignment vertical="top" wrapText="1"/>
    </xf>
    <xf numFmtId="0" fontId="0" fillId="6" borderId="16" xfId="0" applyFont="1" applyFill="1" applyBorder="1" applyAlignment="1">
      <alignment vertical="top" wrapText="1"/>
    </xf>
    <xf numFmtId="3" fontId="2" fillId="6" borderId="15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0" fontId="16" fillId="0" borderId="10" xfId="124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6" fillId="0" borderId="11" xfId="12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13" xfId="123" applyFont="1" applyFill="1" applyBorder="1" applyAlignment="1">
      <alignment horizontal="center" vertical="center" wrapText="1"/>
    </xf>
    <xf numFmtId="3" fontId="16" fillId="0" borderId="1" xfId="123" applyNumberFormat="1" applyFont="1" applyFill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4" fillId="5" borderId="9" xfId="12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12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7" fillId="0" borderId="1" xfId="12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4" fillId="5" borderId="10" xfId="123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2" xfId="123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4" fillId="5" borderId="9" xfId="123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4" fillId="5" borderId="2" xfId="12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14" fillId="5" borderId="2" xfId="123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4" fillId="6" borderId="2" xfId="123" applyFont="1" applyFill="1" applyBorder="1" applyAlignment="1">
      <alignment horizontal="center" vertical="center" wrapText="1"/>
    </xf>
    <xf numFmtId="0" fontId="14" fillId="0" borderId="22" xfId="123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123" applyFont="1" applyBorder="1" applyAlignment="1">
      <alignment horizontal="center" vertical="center" wrapText="1"/>
    </xf>
    <xf numFmtId="0" fontId="14" fillId="0" borderId="21" xfId="123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</cellXfs>
  <cellStyles count="125">
    <cellStyle name="20% - Énfasis1 2" xfId="1"/>
    <cellStyle name="Estilo 1" xfId="2"/>
    <cellStyle name="Euro" xfId="3"/>
    <cellStyle name="Euro 2" xfId="4"/>
    <cellStyle name="Hipervínculo 2" xfId="5"/>
    <cellStyle name="Hipervínculo 2 2" xfId="6"/>
    <cellStyle name="Hipervínculo 3" xfId="7"/>
    <cellStyle name="Hipervínculo 4" xfId="8"/>
    <cellStyle name="Hipervínculo 5" xfId="9"/>
    <cellStyle name="Millares 10" xfId="10"/>
    <cellStyle name="Millares 10 2" xfId="11"/>
    <cellStyle name="Millares 10 2 2" xfId="12"/>
    <cellStyle name="Millares 10 2 3" xfId="13"/>
    <cellStyle name="Millares 10 2 4" xfId="14"/>
    <cellStyle name="Millares 10 3" xfId="15"/>
    <cellStyle name="Millares 10 4" xfId="16"/>
    <cellStyle name="Millares 11" xfId="17"/>
    <cellStyle name="Millares 11 2" xfId="18"/>
    <cellStyle name="Millares 11 3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4" xfId="25"/>
    <cellStyle name="Millares 15" xfId="26"/>
    <cellStyle name="Millares 16" xfId="27"/>
    <cellStyle name="Millares 17" xfId="28"/>
    <cellStyle name="Millares 17 2" xfId="29"/>
    <cellStyle name="Millares 18" xfId="30"/>
    <cellStyle name="Millares 19" xfId="31"/>
    <cellStyle name="Millares 19 2" xfId="32"/>
    <cellStyle name="Millares 2" xfId="33"/>
    <cellStyle name="Millares 2 2" xfId="34"/>
    <cellStyle name="Millares 2 2 2" xfId="35"/>
    <cellStyle name="Millares 2 3" xfId="36"/>
    <cellStyle name="Millares 2 3 2" xfId="37"/>
    <cellStyle name="Millares 2 4" xfId="38"/>
    <cellStyle name="Millares 2 4 2" xfId="39"/>
    <cellStyle name="Millares 2 5" xfId="40"/>
    <cellStyle name="Millares 2 6" xfId="41"/>
    <cellStyle name="Millares 2 7" xfId="42"/>
    <cellStyle name="Millares 20" xfId="43"/>
    <cellStyle name="Millares 21" xfId="44"/>
    <cellStyle name="Millares 22" xfId="45"/>
    <cellStyle name="Millares 23" xfId="46"/>
    <cellStyle name="Millares 24" xfId="47"/>
    <cellStyle name="Millares 3" xfId="48"/>
    <cellStyle name="Millares 3 2" xfId="49"/>
    <cellStyle name="Millares 3 3" xfId="50"/>
    <cellStyle name="Millares 3 3 2" xfId="51"/>
    <cellStyle name="Millares 3 4" xfId="52"/>
    <cellStyle name="Millares 3 5" xfId="53"/>
    <cellStyle name="Millares 3 6" xfId="54"/>
    <cellStyle name="Millares 3_dir 090908" xfId="55"/>
    <cellStyle name="Millares 4" xfId="56"/>
    <cellStyle name="Millares 4 2" xfId="57"/>
    <cellStyle name="Millares 5" xfId="58"/>
    <cellStyle name="Millares 6" xfId="59"/>
    <cellStyle name="Millares 6 2" xfId="60"/>
    <cellStyle name="Millares 7" xfId="61"/>
    <cellStyle name="Millares 7 2" xfId="62"/>
    <cellStyle name="Millares 8" xfId="63"/>
    <cellStyle name="Millares 8 2" xfId="64"/>
    <cellStyle name="Millares 8 3" xfId="65"/>
    <cellStyle name="Millares 8 4" xfId="66"/>
    <cellStyle name="Millares 8 4 2" xfId="67"/>
    <cellStyle name="Millares 8 4 2 2" xfId="68"/>
    <cellStyle name="Millares 8 4 2 2 2" xfId="69"/>
    <cellStyle name="Millares 8 4 2 2 3" xfId="70"/>
    <cellStyle name="Millares 9" xfId="71"/>
    <cellStyle name="Moneda 2" xfId="72"/>
    <cellStyle name="Moneda 2 2" xfId="73"/>
    <cellStyle name="Moneda 2 3" xfId="74"/>
    <cellStyle name="Moneda 3" xfId="75"/>
    <cellStyle name="Moneda 3 2" xfId="76"/>
    <cellStyle name="Moneda 4" xfId="77"/>
    <cellStyle name="Normal" xfId="0" builtinId="0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2" xfId="86"/>
    <cellStyle name="Normal 2 2" xfId="87"/>
    <cellStyle name="Normal 2 2 2" xfId="88"/>
    <cellStyle name="Normal 2 3" xfId="89"/>
    <cellStyle name="Normal 2 4" xfId="90"/>
    <cellStyle name="Normal 2 5" xfId="91"/>
    <cellStyle name="Normal 3" xfId="92"/>
    <cellStyle name="Normal 3 2" xfId="93"/>
    <cellStyle name="Normal 3 2 2" xfId="94"/>
    <cellStyle name="Normal 3 2 3" xfId="95"/>
    <cellStyle name="Normal 3 3" xfId="96"/>
    <cellStyle name="Normal 3 4" xfId="97"/>
    <cellStyle name="Normal 3_CEBRA PRESUPUESTAL 2009" xfId="98"/>
    <cellStyle name="Normal 30" xfId="122"/>
    <cellStyle name="Normal 30 3" xfId="124"/>
    <cellStyle name="Normal 32" xfId="123"/>
    <cellStyle name="Normal 4" xfId="99"/>
    <cellStyle name="Normal 4 2" xfId="100"/>
    <cellStyle name="Normal 4 3" xfId="101"/>
    <cellStyle name="Normal 4 4" xfId="102"/>
    <cellStyle name="Normal 4 5" xfId="103"/>
    <cellStyle name="Normal 4_Relación de Programas SENA Diciembre 2010 (4)" xfId="104"/>
    <cellStyle name="Normal 5" xfId="105"/>
    <cellStyle name="Normal 5 2" xfId="106"/>
    <cellStyle name="Normal 5 3" xfId="107"/>
    <cellStyle name="Normal 6" xfId="108"/>
    <cellStyle name="Normal 7" xfId="109"/>
    <cellStyle name="Normal 8" xfId="110"/>
    <cellStyle name="Normal 9" xfId="111"/>
    <cellStyle name="Porcentual 2" xfId="112"/>
    <cellStyle name="Porcentual 2 2" xfId="113"/>
    <cellStyle name="Porcentual 2 3" xfId="114"/>
    <cellStyle name="Porcentual 2 4" xfId="115"/>
    <cellStyle name="Porcentual 3" xfId="116"/>
    <cellStyle name="Porcentual 3 2" xfId="117"/>
    <cellStyle name="Porcentual 4" xfId="118"/>
    <cellStyle name="Porcentual 5" xfId="119"/>
    <cellStyle name="Porcentual 5 2" xfId="120"/>
    <cellStyle name="Porcentual 6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tabSelected="1" zoomScale="80" zoomScaleNormal="80" workbookViewId="0">
      <pane xSplit="2" ySplit="6" topLeftCell="C312" activePane="bottomRight" state="frozen"/>
      <selection pane="topRight" activeCell="C1" sqref="C1"/>
      <selection pane="bottomLeft" activeCell="A7" sqref="A7"/>
      <selection pane="bottomRight" sqref="A1:H326"/>
    </sheetView>
  </sheetViews>
  <sheetFormatPr baseColWidth="10" defaultColWidth="11.42578125" defaultRowHeight="15" x14ac:dyDescent="0.25"/>
  <cols>
    <col min="1" max="1" width="39.5703125" style="2" customWidth="1"/>
    <col min="2" max="2" width="23.28515625" style="2" customWidth="1"/>
    <col min="3" max="3" width="47.5703125" style="2" customWidth="1"/>
    <col min="4" max="4" width="16.28515625" style="4" customWidth="1"/>
    <col min="5" max="5" width="10.140625" style="4" bestFit="1" customWidth="1"/>
    <col min="6" max="6" width="12.7109375" style="4" customWidth="1"/>
    <col min="7" max="7" width="18.42578125" style="4" customWidth="1"/>
    <col min="8" max="8" width="22.5703125" style="2" customWidth="1"/>
    <col min="9" max="9" width="18.28515625" style="2" customWidth="1"/>
    <col min="10" max="16384" width="11.42578125" style="2"/>
  </cols>
  <sheetData>
    <row r="1" spans="1:8" x14ac:dyDescent="0.25">
      <c r="A1" s="1" t="s">
        <v>0</v>
      </c>
    </row>
    <row r="2" spans="1:8" x14ac:dyDescent="0.25">
      <c r="A2" s="1" t="s">
        <v>8</v>
      </c>
    </row>
    <row r="3" spans="1:8" ht="29.25" customHeight="1" x14ac:dyDescent="0.25">
      <c r="A3" s="3" t="s">
        <v>11</v>
      </c>
    </row>
    <row r="4" spans="1:8" x14ac:dyDescent="0.25">
      <c r="A4" s="3"/>
    </row>
    <row r="5" spans="1:8" ht="30.75" customHeight="1" x14ac:dyDescent="0.25">
      <c r="A5" s="279" t="s">
        <v>1</v>
      </c>
      <c r="B5" s="279" t="s">
        <v>2</v>
      </c>
      <c r="C5" s="279" t="s">
        <v>3</v>
      </c>
      <c r="D5" s="276" t="s">
        <v>11</v>
      </c>
      <c r="E5" s="277"/>
      <c r="F5" s="277"/>
      <c r="G5" s="277"/>
      <c r="H5" s="278"/>
    </row>
    <row r="6" spans="1:8" ht="30.75" thickBot="1" x14ac:dyDescent="0.3">
      <c r="A6" s="280"/>
      <c r="B6" s="280"/>
      <c r="C6" s="280"/>
      <c r="D6" s="7" t="s">
        <v>4</v>
      </c>
      <c r="E6" s="7" t="s">
        <v>5</v>
      </c>
      <c r="F6" s="7" t="s">
        <v>6</v>
      </c>
      <c r="G6" s="7" t="s">
        <v>7</v>
      </c>
      <c r="H6" s="8" t="s">
        <v>9</v>
      </c>
    </row>
    <row r="7" spans="1:8" ht="48.75" customHeight="1" x14ac:dyDescent="0.25">
      <c r="A7" s="237" t="s">
        <v>30</v>
      </c>
      <c r="B7" s="281" t="s">
        <v>19</v>
      </c>
      <c r="C7" s="40" t="s">
        <v>21</v>
      </c>
      <c r="D7" s="41">
        <v>30</v>
      </c>
      <c r="E7" s="40">
        <v>8</v>
      </c>
      <c r="F7" s="40">
        <v>240</v>
      </c>
      <c r="G7" s="40" t="s">
        <v>12</v>
      </c>
      <c r="H7" s="42" t="s">
        <v>13</v>
      </c>
    </row>
    <row r="8" spans="1:8" ht="41.25" customHeight="1" x14ac:dyDescent="0.25">
      <c r="A8" s="239"/>
      <c r="B8" s="282"/>
      <c r="C8" s="5" t="s">
        <v>21</v>
      </c>
      <c r="D8" s="27">
        <v>30</v>
      </c>
      <c r="E8" s="5">
        <v>8</v>
      </c>
      <c r="F8" s="5">
        <v>240</v>
      </c>
      <c r="G8" s="5" t="s">
        <v>14</v>
      </c>
      <c r="H8" s="43" t="s">
        <v>13</v>
      </c>
    </row>
    <row r="9" spans="1:8" ht="21" customHeight="1" x14ac:dyDescent="0.25">
      <c r="A9" s="239"/>
      <c r="B9" s="38" t="s">
        <v>20</v>
      </c>
      <c r="C9" s="33"/>
      <c r="D9" s="34"/>
      <c r="E9" s="36">
        <v>16</v>
      </c>
      <c r="F9" s="37">
        <f>SUM(F7:F8)</f>
        <v>480</v>
      </c>
      <c r="G9" s="35"/>
      <c r="H9" s="44"/>
    </row>
    <row r="10" spans="1:8" ht="57" customHeight="1" x14ac:dyDescent="0.2">
      <c r="A10" s="239"/>
      <c r="B10" s="283" t="s">
        <v>23</v>
      </c>
      <c r="C10" s="5" t="s">
        <v>22</v>
      </c>
      <c r="D10" s="6">
        <v>30</v>
      </c>
      <c r="E10" s="14">
        <v>2</v>
      </c>
      <c r="F10" s="10">
        <v>60</v>
      </c>
      <c r="G10" s="14" t="s">
        <v>12</v>
      </c>
      <c r="H10" s="45" t="s">
        <v>15</v>
      </c>
    </row>
    <row r="11" spans="1:8" ht="34.5" customHeight="1" x14ac:dyDescent="0.25">
      <c r="A11" s="239"/>
      <c r="B11" s="284"/>
      <c r="C11" s="5" t="s">
        <v>22</v>
      </c>
      <c r="D11" s="6">
        <v>30</v>
      </c>
      <c r="E11" s="14">
        <v>1</v>
      </c>
      <c r="F11" s="17">
        <v>30</v>
      </c>
      <c r="G11" s="14" t="s">
        <v>16</v>
      </c>
      <c r="H11" s="45" t="s">
        <v>13</v>
      </c>
    </row>
    <row r="12" spans="1:8" ht="55.5" customHeight="1" x14ac:dyDescent="0.2">
      <c r="A12" s="239"/>
      <c r="B12" s="284"/>
      <c r="C12" s="9" t="s">
        <v>22</v>
      </c>
      <c r="D12" s="18">
        <v>30</v>
      </c>
      <c r="E12" s="18">
        <v>2</v>
      </c>
      <c r="F12" s="19">
        <v>60</v>
      </c>
      <c r="G12" s="18" t="s">
        <v>12</v>
      </c>
      <c r="H12" s="46" t="s">
        <v>17</v>
      </c>
    </row>
    <row r="13" spans="1:8" ht="42.75" x14ac:dyDescent="0.25">
      <c r="A13" s="239"/>
      <c r="B13" s="284"/>
      <c r="C13" s="9" t="s">
        <v>22</v>
      </c>
      <c r="D13" s="20">
        <v>30</v>
      </c>
      <c r="E13" s="20">
        <v>2</v>
      </c>
      <c r="F13" s="21">
        <v>60</v>
      </c>
      <c r="G13" s="20" t="s">
        <v>16</v>
      </c>
      <c r="H13" s="47" t="s">
        <v>17</v>
      </c>
    </row>
    <row r="14" spans="1:8" ht="28.5" x14ac:dyDescent="0.25">
      <c r="A14" s="239"/>
      <c r="B14" s="284"/>
      <c r="C14" s="9" t="s">
        <v>24</v>
      </c>
      <c r="D14" s="20">
        <v>30</v>
      </c>
      <c r="E14" s="20">
        <v>2</v>
      </c>
      <c r="F14" s="21">
        <v>60</v>
      </c>
      <c r="G14" s="20" t="s">
        <v>12</v>
      </c>
      <c r="H14" s="47" t="s">
        <v>15</v>
      </c>
    </row>
    <row r="15" spans="1:8" ht="42.75" x14ac:dyDescent="0.2">
      <c r="A15" s="239"/>
      <c r="B15" s="284"/>
      <c r="C15" s="10" t="s">
        <v>24</v>
      </c>
      <c r="D15" s="6">
        <v>30</v>
      </c>
      <c r="E15" s="14">
        <v>2</v>
      </c>
      <c r="F15" s="10">
        <v>60</v>
      </c>
      <c r="G15" s="10" t="s">
        <v>16</v>
      </c>
      <c r="H15" s="47" t="s">
        <v>13</v>
      </c>
    </row>
    <row r="16" spans="1:8" ht="42.75" x14ac:dyDescent="0.25">
      <c r="A16" s="239"/>
      <c r="B16" s="284"/>
      <c r="C16" s="9" t="s">
        <v>24</v>
      </c>
      <c r="D16" s="20">
        <v>30</v>
      </c>
      <c r="E16" s="20">
        <v>2</v>
      </c>
      <c r="F16" s="21">
        <v>60</v>
      </c>
      <c r="G16" s="20" t="s">
        <v>12</v>
      </c>
      <c r="H16" s="47" t="s">
        <v>17</v>
      </c>
    </row>
    <row r="17" spans="1:9" ht="42.75" x14ac:dyDescent="0.2">
      <c r="A17" s="239"/>
      <c r="B17" s="284"/>
      <c r="C17" s="10" t="s">
        <v>24</v>
      </c>
      <c r="D17" s="15">
        <v>30</v>
      </c>
      <c r="E17" s="22">
        <v>2</v>
      </c>
      <c r="F17" s="15">
        <v>60</v>
      </c>
      <c r="G17" s="10" t="s">
        <v>16</v>
      </c>
      <c r="H17" s="47" t="s">
        <v>17</v>
      </c>
    </row>
    <row r="18" spans="1:9" ht="28.5" x14ac:dyDescent="0.2">
      <c r="A18" s="239"/>
      <c r="B18" s="284"/>
      <c r="C18" s="10" t="s">
        <v>25</v>
      </c>
      <c r="D18" s="15">
        <v>30</v>
      </c>
      <c r="E18" s="22">
        <v>1</v>
      </c>
      <c r="F18" s="15">
        <v>30</v>
      </c>
      <c r="G18" s="10" t="s">
        <v>12</v>
      </c>
      <c r="H18" s="47" t="s">
        <v>15</v>
      </c>
    </row>
    <row r="19" spans="1:9" ht="42.75" x14ac:dyDescent="0.25">
      <c r="A19" s="239"/>
      <c r="B19" s="284"/>
      <c r="C19" s="23" t="s">
        <v>26</v>
      </c>
      <c r="D19" s="6">
        <v>30</v>
      </c>
      <c r="E19" s="14">
        <v>1</v>
      </c>
      <c r="F19" s="24">
        <v>30</v>
      </c>
      <c r="G19" s="23" t="s">
        <v>12</v>
      </c>
      <c r="H19" s="47" t="s">
        <v>13</v>
      </c>
    </row>
    <row r="20" spans="1:9" ht="42.75" x14ac:dyDescent="0.25">
      <c r="A20" s="239"/>
      <c r="B20" s="284"/>
      <c r="C20" s="23" t="s">
        <v>25</v>
      </c>
      <c r="D20" s="11">
        <v>30</v>
      </c>
      <c r="E20" s="14">
        <v>1</v>
      </c>
      <c r="F20" s="24">
        <v>30</v>
      </c>
      <c r="G20" s="23" t="s">
        <v>16</v>
      </c>
      <c r="H20" s="47" t="s">
        <v>13</v>
      </c>
    </row>
    <row r="21" spans="1:9" ht="42.75" x14ac:dyDescent="0.25">
      <c r="A21" s="239"/>
      <c r="B21" s="284"/>
      <c r="C21" s="23" t="s">
        <v>25</v>
      </c>
      <c r="D21" s="18">
        <v>30</v>
      </c>
      <c r="E21" s="18">
        <v>2</v>
      </c>
      <c r="F21" s="18">
        <v>60</v>
      </c>
      <c r="G21" s="20" t="s">
        <v>16</v>
      </c>
      <c r="H21" s="47" t="s">
        <v>17</v>
      </c>
    </row>
    <row r="22" spans="1:9" ht="42.75" x14ac:dyDescent="0.25">
      <c r="A22" s="239"/>
      <c r="B22" s="284"/>
      <c r="C22" s="23" t="s">
        <v>26</v>
      </c>
      <c r="D22" s="18">
        <v>30</v>
      </c>
      <c r="E22" s="18">
        <v>2</v>
      </c>
      <c r="F22" s="18">
        <v>60</v>
      </c>
      <c r="G22" s="20" t="s">
        <v>16</v>
      </c>
      <c r="H22" s="47" t="s">
        <v>17</v>
      </c>
      <c r="I22" s="2" t="s">
        <v>10</v>
      </c>
    </row>
    <row r="23" spans="1:9" ht="42.75" x14ac:dyDescent="0.25">
      <c r="A23" s="239"/>
      <c r="B23" s="284"/>
      <c r="C23" s="23" t="s">
        <v>27</v>
      </c>
      <c r="D23" s="11">
        <v>30</v>
      </c>
      <c r="E23" s="14">
        <v>1</v>
      </c>
      <c r="F23" s="24">
        <v>30</v>
      </c>
      <c r="G23" s="23" t="s">
        <v>18</v>
      </c>
      <c r="H23" s="47" t="s">
        <v>13</v>
      </c>
    </row>
    <row r="24" spans="1:9" ht="42.75" x14ac:dyDescent="0.25">
      <c r="A24" s="239"/>
      <c r="B24" s="284"/>
      <c r="C24" s="23" t="s">
        <v>27</v>
      </c>
      <c r="D24" s="18">
        <v>30</v>
      </c>
      <c r="E24" s="18">
        <v>1</v>
      </c>
      <c r="F24" s="18">
        <v>30</v>
      </c>
      <c r="G24" s="20" t="s">
        <v>16</v>
      </c>
      <c r="H24" s="47" t="s">
        <v>13</v>
      </c>
    </row>
    <row r="25" spans="1:9" ht="28.5" x14ac:dyDescent="0.25">
      <c r="A25" s="239"/>
      <c r="B25" s="284"/>
      <c r="C25" s="23" t="s">
        <v>28</v>
      </c>
      <c r="D25" s="11">
        <v>30</v>
      </c>
      <c r="E25" s="11">
        <v>1</v>
      </c>
      <c r="F25" s="11">
        <v>30</v>
      </c>
      <c r="G25" s="23" t="s">
        <v>18</v>
      </c>
      <c r="H25" s="47" t="s">
        <v>15</v>
      </c>
    </row>
    <row r="26" spans="1:9" ht="42.75" x14ac:dyDescent="0.25">
      <c r="A26" s="239"/>
      <c r="B26" s="284"/>
      <c r="C26" s="23" t="s">
        <v>28</v>
      </c>
      <c r="D26" s="6">
        <v>30</v>
      </c>
      <c r="E26" s="6">
        <v>1</v>
      </c>
      <c r="F26" s="24">
        <v>30</v>
      </c>
      <c r="G26" s="23" t="s">
        <v>18</v>
      </c>
      <c r="H26" s="47" t="s">
        <v>13</v>
      </c>
    </row>
    <row r="27" spans="1:9" ht="42.75" x14ac:dyDescent="0.25">
      <c r="A27" s="239"/>
      <c r="B27" s="284"/>
      <c r="C27" s="23" t="s">
        <v>28</v>
      </c>
      <c r="D27" s="6">
        <v>30</v>
      </c>
      <c r="E27" s="14">
        <v>1</v>
      </c>
      <c r="F27" s="24">
        <v>30</v>
      </c>
      <c r="G27" s="23" t="s">
        <v>14</v>
      </c>
      <c r="H27" s="47" t="s">
        <v>13</v>
      </c>
    </row>
    <row r="28" spans="1:9" ht="42.75" x14ac:dyDescent="0.25">
      <c r="A28" s="239"/>
      <c r="B28" s="285"/>
      <c r="C28" s="23" t="s">
        <v>29</v>
      </c>
      <c r="D28" s="6">
        <v>30</v>
      </c>
      <c r="E28" s="14">
        <v>1</v>
      </c>
      <c r="F28" s="24">
        <v>30</v>
      </c>
      <c r="G28" s="23" t="s">
        <v>18</v>
      </c>
      <c r="H28" s="47" t="s">
        <v>13</v>
      </c>
    </row>
    <row r="29" spans="1:9" x14ac:dyDescent="0.25">
      <c r="A29" s="239"/>
      <c r="B29" s="32" t="s">
        <v>20</v>
      </c>
      <c r="C29" s="39"/>
      <c r="D29" s="34"/>
      <c r="E29" s="36">
        <v>28</v>
      </c>
      <c r="F29" s="54">
        <f>SUM(F10:F28)</f>
        <v>840</v>
      </c>
      <c r="G29" s="39"/>
      <c r="H29" s="48"/>
    </row>
    <row r="30" spans="1:9" ht="15.75" thickBot="1" x14ac:dyDescent="0.3">
      <c r="A30" s="240"/>
      <c r="B30" s="49" t="s">
        <v>31</v>
      </c>
      <c r="C30" s="50"/>
      <c r="D30" s="51"/>
      <c r="E30" s="55">
        <v>44</v>
      </c>
      <c r="F30" s="56">
        <f>F9+F29</f>
        <v>1320</v>
      </c>
      <c r="G30" s="52"/>
      <c r="H30" s="53"/>
    </row>
    <row r="31" spans="1:9" ht="42.75" x14ac:dyDescent="0.25">
      <c r="A31" s="291" t="s">
        <v>61</v>
      </c>
      <c r="B31" s="241" t="s">
        <v>32</v>
      </c>
      <c r="C31" s="66" t="s">
        <v>33</v>
      </c>
      <c r="D31" s="67">
        <v>25</v>
      </c>
      <c r="E31" s="68">
        <v>1</v>
      </c>
      <c r="F31" s="69">
        <v>25</v>
      </c>
      <c r="G31" s="70" t="s">
        <v>34</v>
      </c>
      <c r="H31" s="71" t="s">
        <v>35</v>
      </c>
    </row>
    <row r="32" spans="1:9" ht="42.75" x14ac:dyDescent="0.25">
      <c r="A32" s="292"/>
      <c r="B32" s="286"/>
      <c r="C32" s="25" t="s">
        <v>33</v>
      </c>
      <c r="D32" s="6">
        <v>25</v>
      </c>
      <c r="E32" s="14">
        <v>1</v>
      </c>
      <c r="F32" s="24">
        <v>25</v>
      </c>
      <c r="G32" s="23" t="s">
        <v>34</v>
      </c>
      <c r="H32" s="47" t="s">
        <v>36</v>
      </c>
    </row>
    <row r="33" spans="1:9" ht="42.75" x14ac:dyDescent="0.25">
      <c r="A33" s="292"/>
      <c r="B33" s="286"/>
      <c r="C33" s="25" t="s">
        <v>33</v>
      </c>
      <c r="D33" s="6">
        <v>25</v>
      </c>
      <c r="E33" s="14">
        <v>1</v>
      </c>
      <c r="F33" s="26">
        <v>25</v>
      </c>
      <c r="G33" s="23" t="s">
        <v>34</v>
      </c>
      <c r="H33" s="47" t="s">
        <v>37</v>
      </c>
    </row>
    <row r="34" spans="1:9" ht="42.75" x14ac:dyDescent="0.25">
      <c r="A34" s="292"/>
      <c r="B34" s="286"/>
      <c r="C34" s="12" t="s">
        <v>38</v>
      </c>
      <c r="D34" s="14">
        <v>25</v>
      </c>
      <c r="E34" s="14">
        <v>1</v>
      </c>
      <c r="F34" s="14">
        <v>25</v>
      </c>
      <c r="G34" s="14" t="s">
        <v>34</v>
      </c>
      <c r="H34" s="43" t="s">
        <v>35</v>
      </c>
    </row>
    <row r="35" spans="1:9" ht="42.75" x14ac:dyDescent="0.25">
      <c r="A35" s="292"/>
      <c r="B35" s="286"/>
      <c r="C35" s="12" t="s">
        <v>33</v>
      </c>
      <c r="D35" s="14">
        <v>25</v>
      </c>
      <c r="E35" s="14">
        <v>1</v>
      </c>
      <c r="F35" s="14">
        <v>25</v>
      </c>
      <c r="G35" s="14" t="s">
        <v>39</v>
      </c>
      <c r="H35" s="43" t="s">
        <v>40</v>
      </c>
    </row>
    <row r="36" spans="1:9" ht="57" x14ac:dyDescent="0.25">
      <c r="A36" s="292"/>
      <c r="B36" s="286"/>
      <c r="C36" s="12" t="s">
        <v>33</v>
      </c>
      <c r="D36" s="14">
        <v>25</v>
      </c>
      <c r="E36" s="14">
        <v>1</v>
      </c>
      <c r="F36" s="14">
        <v>25</v>
      </c>
      <c r="G36" s="14" t="s">
        <v>41</v>
      </c>
      <c r="H36" s="43" t="s">
        <v>42</v>
      </c>
    </row>
    <row r="37" spans="1:9" ht="42.75" x14ac:dyDescent="0.25">
      <c r="A37" s="292"/>
      <c r="B37" s="286"/>
      <c r="C37" s="12" t="s">
        <v>33</v>
      </c>
      <c r="D37" s="14">
        <v>25</v>
      </c>
      <c r="E37" s="14">
        <v>1</v>
      </c>
      <c r="F37" s="14">
        <v>25</v>
      </c>
      <c r="G37" s="14" t="s">
        <v>41</v>
      </c>
      <c r="H37" s="43" t="s">
        <v>43</v>
      </c>
    </row>
    <row r="38" spans="1:9" ht="42.75" x14ac:dyDescent="0.25">
      <c r="A38" s="292"/>
      <c r="B38" s="282"/>
      <c r="C38" s="12" t="s">
        <v>44</v>
      </c>
      <c r="D38" s="14">
        <v>25</v>
      </c>
      <c r="E38" s="14">
        <v>1</v>
      </c>
      <c r="F38" s="14">
        <v>25</v>
      </c>
      <c r="G38" s="14" t="s">
        <v>34</v>
      </c>
      <c r="H38" s="43" t="s">
        <v>35</v>
      </c>
    </row>
    <row r="39" spans="1:9" x14ac:dyDescent="0.25">
      <c r="A39" s="292"/>
      <c r="B39" s="57" t="s">
        <v>20</v>
      </c>
      <c r="C39" s="58"/>
      <c r="D39" s="35"/>
      <c r="E39" s="35">
        <f>SUM(E31:E38)</f>
        <v>8</v>
      </c>
      <c r="F39" s="80">
        <f>SUM(F31:F38)</f>
        <v>200</v>
      </c>
      <c r="G39" s="35"/>
      <c r="H39" s="72"/>
    </row>
    <row r="40" spans="1:9" ht="71.25" x14ac:dyDescent="0.25">
      <c r="A40" s="292"/>
      <c r="B40" s="287" t="s">
        <v>23</v>
      </c>
      <c r="C40" s="12" t="s">
        <v>45</v>
      </c>
      <c r="D40" s="14">
        <v>25</v>
      </c>
      <c r="E40" s="14">
        <v>1</v>
      </c>
      <c r="F40" s="14">
        <v>25</v>
      </c>
      <c r="G40" s="14" t="s">
        <v>46</v>
      </c>
      <c r="H40" s="43" t="s">
        <v>35</v>
      </c>
    </row>
    <row r="41" spans="1:9" ht="71.25" x14ac:dyDescent="0.25">
      <c r="A41" s="292"/>
      <c r="B41" s="286"/>
      <c r="C41" s="12" t="s">
        <v>47</v>
      </c>
      <c r="D41" s="14">
        <v>25</v>
      </c>
      <c r="E41" s="14">
        <v>1</v>
      </c>
      <c r="F41" s="28">
        <v>25</v>
      </c>
      <c r="G41" s="14" t="s">
        <v>46</v>
      </c>
      <c r="H41" s="43" t="s">
        <v>35</v>
      </c>
    </row>
    <row r="42" spans="1:9" ht="42.75" x14ac:dyDescent="0.2">
      <c r="A42" s="292"/>
      <c r="B42" s="286"/>
      <c r="C42" s="12" t="s">
        <v>48</v>
      </c>
      <c r="D42" s="14">
        <v>25</v>
      </c>
      <c r="E42" s="14">
        <v>1</v>
      </c>
      <c r="F42" s="15">
        <v>25</v>
      </c>
      <c r="G42" s="14" t="s">
        <v>34</v>
      </c>
      <c r="H42" s="43" t="s">
        <v>35</v>
      </c>
    </row>
    <row r="43" spans="1:9" ht="71.25" x14ac:dyDescent="0.2">
      <c r="A43" s="292"/>
      <c r="B43" s="286"/>
      <c r="C43" s="9" t="s">
        <v>49</v>
      </c>
      <c r="D43" s="20">
        <v>25</v>
      </c>
      <c r="E43" s="20">
        <v>1</v>
      </c>
      <c r="F43" s="22">
        <v>25</v>
      </c>
      <c r="G43" s="20" t="s">
        <v>46</v>
      </c>
      <c r="H43" s="47" t="s">
        <v>35</v>
      </c>
    </row>
    <row r="44" spans="1:9" ht="71.25" x14ac:dyDescent="0.25">
      <c r="A44" s="292"/>
      <c r="B44" s="286"/>
      <c r="C44" s="9" t="s">
        <v>50</v>
      </c>
      <c r="D44" s="20">
        <v>30</v>
      </c>
      <c r="E44" s="20">
        <v>1</v>
      </c>
      <c r="F44" s="29">
        <v>30</v>
      </c>
      <c r="G44" s="20" t="s">
        <v>46</v>
      </c>
      <c r="H44" s="47" t="s">
        <v>35</v>
      </c>
    </row>
    <row r="45" spans="1:9" ht="42.75" x14ac:dyDescent="0.25">
      <c r="A45" s="292"/>
      <c r="B45" s="286"/>
      <c r="C45" s="14" t="s">
        <v>50</v>
      </c>
      <c r="D45" s="62">
        <v>30</v>
      </c>
      <c r="E45" s="62">
        <v>1</v>
      </c>
      <c r="F45" s="62">
        <v>30</v>
      </c>
      <c r="G45" s="62" t="s">
        <v>34</v>
      </c>
      <c r="H45" s="73" t="s">
        <v>35</v>
      </c>
      <c r="I45" s="13"/>
    </row>
    <row r="46" spans="1:9" ht="75" x14ac:dyDescent="0.25">
      <c r="A46" s="292"/>
      <c r="B46" s="282"/>
      <c r="C46" s="28" t="s">
        <v>51</v>
      </c>
      <c r="D46" s="63">
        <v>25</v>
      </c>
      <c r="E46" s="63">
        <v>1</v>
      </c>
      <c r="F46" s="63">
        <v>25</v>
      </c>
      <c r="G46" s="63" t="s">
        <v>46</v>
      </c>
      <c r="H46" s="74" t="s">
        <v>35</v>
      </c>
      <c r="I46" s="13"/>
    </row>
    <row r="47" spans="1:9" x14ac:dyDescent="0.25">
      <c r="A47" s="292"/>
      <c r="B47" s="57" t="s">
        <v>20</v>
      </c>
      <c r="C47" s="36"/>
      <c r="D47" s="64"/>
      <c r="E47" s="64">
        <f>SUM(E40:E46)</f>
        <v>7</v>
      </c>
      <c r="F47" s="79">
        <f>SUM(F40:F46)</f>
        <v>185</v>
      </c>
      <c r="G47" s="64"/>
      <c r="H47" s="75"/>
      <c r="I47" s="13"/>
    </row>
    <row r="48" spans="1:9" ht="30" x14ac:dyDescent="0.25">
      <c r="A48" s="292"/>
      <c r="B48" s="288" t="s">
        <v>19</v>
      </c>
      <c r="C48" s="182" t="s">
        <v>52</v>
      </c>
      <c r="D48" s="183">
        <v>30</v>
      </c>
      <c r="E48" s="183">
        <v>1</v>
      </c>
      <c r="F48" s="183">
        <v>30</v>
      </c>
      <c r="G48" s="183" t="s">
        <v>34</v>
      </c>
      <c r="H48" s="184" t="s">
        <v>35</v>
      </c>
    </row>
    <row r="49" spans="1:8" ht="30" x14ac:dyDescent="0.25">
      <c r="A49" s="292"/>
      <c r="B49" s="289"/>
      <c r="C49" s="182" t="s">
        <v>53</v>
      </c>
      <c r="D49" s="183">
        <v>30</v>
      </c>
      <c r="E49" s="183">
        <v>1</v>
      </c>
      <c r="F49" s="183">
        <v>30</v>
      </c>
      <c r="G49" s="183" t="s">
        <v>34</v>
      </c>
      <c r="H49" s="184" t="s">
        <v>35</v>
      </c>
    </row>
    <row r="50" spans="1:8" ht="30" x14ac:dyDescent="0.25">
      <c r="A50" s="292"/>
      <c r="B50" s="289"/>
      <c r="C50" s="182" t="s">
        <v>54</v>
      </c>
      <c r="D50" s="183">
        <v>30</v>
      </c>
      <c r="E50" s="183">
        <v>1</v>
      </c>
      <c r="F50" s="183">
        <v>30</v>
      </c>
      <c r="G50" s="183" t="s">
        <v>34</v>
      </c>
      <c r="H50" s="184" t="s">
        <v>35</v>
      </c>
    </row>
    <row r="51" spans="1:8" ht="75" x14ac:dyDescent="0.25">
      <c r="A51" s="292"/>
      <c r="B51" s="290"/>
      <c r="C51" s="182" t="s">
        <v>55</v>
      </c>
      <c r="D51" s="183">
        <v>30</v>
      </c>
      <c r="E51" s="183">
        <v>1</v>
      </c>
      <c r="F51" s="183">
        <v>30</v>
      </c>
      <c r="G51" s="183" t="s">
        <v>46</v>
      </c>
      <c r="H51" s="184" t="s">
        <v>35</v>
      </c>
    </row>
    <row r="52" spans="1:8" x14ac:dyDescent="0.25">
      <c r="A52" s="292"/>
      <c r="B52" s="59" t="s">
        <v>20</v>
      </c>
      <c r="C52" s="60"/>
      <c r="D52" s="61"/>
      <c r="E52" s="61"/>
      <c r="F52" s="78">
        <f>SUM(F48:F51)</f>
        <v>120</v>
      </c>
      <c r="G52" s="61"/>
      <c r="H52" s="77"/>
    </row>
    <row r="53" spans="1:8" ht="45" x14ac:dyDescent="0.25">
      <c r="A53" s="292"/>
      <c r="B53" s="175" t="s">
        <v>56</v>
      </c>
      <c r="C53" s="30" t="s">
        <v>57</v>
      </c>
      <c r="D53" s="31">
        <v>25</v>
      </c>
      <c r="E53" s="31">
        <v>1</v>
      </c>
      <c r="F53" s="31">
        <v>25</v>
      </c>
      <c r="G53" s="31" t="s">
        <v>58</v>
      </c>
      <c r="H53" s="76" t="s">
        <v>35</v>
      </c>
    </row>
    <row r="54" spans="1:8" x14ac:dyDescent="0.25">
      <c r="A54" s="292"/>
      <c r="B54" s="197" t="s">
        <v>111</v>
      </c>
      <c r="C54" s="60"/>
      <c r="D54" s="61"/>
      <c r="E54" s="61"/>
      <c r="F54" s="78">
        <v>25</v>
      </c>
      <c r="G54" s="61"/>
      <c r="H54" s="77"/>
    </row>
    <row r="55" spans="1:8" ht="45" x14ac:dyDescent="0.25">
      <c r="A55" s="292"/>
      <c r="B55" s="175" t="s">
        <v>59</v>
      </c>
      <c r="C55" s="30" t="s">
        <v>60</v>
      </c>
      <c r="D55" s="31">
        <v>25</v>
      </c>
      <c r="E55" s="31">
        <v>1</v>
      </c>
      <c r="F55" s="31">
        <v>25</v>
      </c>
      <c r="G55" s="31" t="s">
        <v>58</v>
      </c>
      <c r="H55" s="76" t="s">
        <v>35</v>
      </c>
    </row>
    <row r="56" spans="1:8" x14ac:dyDescent="0.25">
      <c r="A56" s="292"/>
      <c r="B56" s="65" t="s">
        <v>20</v>
      </c>
      <c r="C56" s="60"/>
      <c r="D56" s="61"/>
      <c r="E56" s="61"/>
      <c r="F56" s="78">
        <v>25</v>
      </c>
      <c r="G56" s="61"/>
      <c r="H56" s="77"/>
    </row>
    <row r="57" spans="1:8" x14ac:dyDescent="0.25">
      <c r="A57" s="292"/>
      <c r="B57" s="85" t="s">
        <v>31</v>
      </c>
      <c r="C57" s="86"/>
      <c r="D57" s="87"/>
      <c r="E57" s="87"/>
      <c r="F57" s="88">
        <f>F39+F47+F52+F54+F56</f>
        <v>555</v>
      </c>
      <c r="G57" s="87"/>
      <c r="H57" s="89"/>
    </row>
    <row r="58" spans="1:8" ht="42.75" x14ac:dyDescent="0.25">
      <c r="A58" s="257" t="s">
        <v>74</v>
      </c>
      <c r="B58" s="257" t="s">
        <v>19</v>
      </c>
      <c r="C58" s="185" t="s">
        <v>62</v>
      </c>
      <c r="D58" s="186">
        <v>25</v>
      </c>
      <c r="E58" s="186">
        <v>3</v>
      </c>
      <c r="F58" s="186">
        <v>75</v>
      </c>
      <c r="G58" s="186" t="s">
        <v>63</v>
      </c>
      <c r="H58" s="185" t="s">
        <v>64</v>
      </c>
    </row>
    <row r="59" spans="1:8" ht="42.75" x14ac:dyDescent="0.25">
      <c r="A59" s="257"/>
      <c r="B59" s="272"/>
      <c r="C59" s="185" t="s">
        <v>62</v>
      </c>
      <c r="D59" s="186">
        <v>25</v>
      </c>
      <c r="E59" s="186">
        <v>1</v>
      </c>
      <c r="F59" s="186">
        <v>25</v>
      </c>
      <c r="G59" s="186" t="s">
        <v>65</v>
      </c>
      <c r="H59" s="185" t="s">
        <v>64</v>
      </c>
    </row>
    <row r="60" spans="1:8" ht="42.75" x14ac:dyDescent="0.25">
      <c r="A60" s="257"/>
      <c r="B60" s="272"/>
      <c r="C60" s="185" t="s">
        <v>66</v>
      </c>
      <c r="D60" s="186">
        <v>25</v>
      </c>
      <c r="E60" s="186">
        <v>3</v>
      </c>
      <c r="F60" s="186">
        <v>75</v>
      </c>
      <c r="G60" s="186" t="s">
        <v>63</v>
      </c>
      <c r="H60" s="185" t="s">
        <v>64</v>
      </c>
    </row>
    <row r="61" spans="1:8" ht="42.75" x14ac:dyDescent="0.25">
      <c r="A61" s="257"/>
      <c r="B61" s="272"/>
      <c r="C61" s="185" t="s">
        <v>66</v>
      </c>
      <c r="D61" s="186">
        <v>25</v>
      </c>
      <c r="E61" s="186">
        <v>1</v>
      </c>
      <c r="F61" s="186">
        <v>25</v>
      </c>
      <c r="G61" s="186" t="s">
        <v>65</v>
      </c>
      <c r="H61" s="185" t="s">
        <v>64</v>
      </c>
    </row>
    <row r="62" spans="1:8" ht="42.75" x14ac:dyDescent="0.25">
      <c r="A62" s="257"/>
      <c r="B62" s="272"/>
      <c r="C62" s="185" t="s">
        <v>67</v>
      </c>
      <c r="D62" s="186">
        <v>25</v>
      </c>
      <c r="E62" s="186">
        <v>1</v>
      </c>
      <c r="F62" s="186">
        <v>25</v>
      </c>
      <c r="G62" s="186" t="s">
        <v>63</v>
      </c>
      <c r="H62" s="185" t="s">
        <v>64</v>
      </c>
    </row>
    <row r="63" spans="1:8" ht="57" x14ac:dyDescent="0.25">
      <c r="A63" s="257"/>
      <c r="B63" s="272"/>
      <c r="C63" s="180" t="s">
        <v>68</v>
      </c>
      <c r="D63" s="181">
        <v>25</v>
      </c>
      <c r="E63" s="181">
        <v>1</v>
      </c>
      <c r="F63" s="181">
        <v>25</v>
      </c>
      <c r="G63" s="181" t="s">
        <v>65</v>
      </c>
      <c r="H63" s="180" t="s">
        <v>64</v>
      </c>
    </row>
    <row r="64" spans="1:8" ht="42.75" x14ac:dyDescent="0.25">
      <c r="A64" s="257"/>
      <c r="B64" s="272"/>
      <c r="C64" s="180" t="s">
        <v>69</v>
      </c>
      <c r="D64" s="181">
        <v>25</v>
      </c>
      <c r="E64" s="181">
        <v>1</v>
      </c>
      <c r="F64" s="181">
        <v>25</v>
      </c>
      <c r="G64" s="181" t="s">
        <v>65</v>
      </c>
      <c r="H64" s="180" t="s">
        <v>64</v>
      </c>
    </row>
    <row r="65" spans="1:8" x14ac:dyDescent="0.25">
      <c r="A65" s="257"/>
      <c r="B65" s="36" t="s">
        <v>20</v>
      </c>
      <c r="C65" s="81"/>
      <c r="D65" s="82"/>
      <c r="E65" s="82"/>
      <c r="F65" s="83">
        <f>SUM(F58:F64)</f>
        <v>275</v>
      </c>
      <c r="G65" s="82"/>
      <c r="H65" s="81"/>
    </row>
    <row r="66" spans="1:8" ht="42.75" x14ac:dyDescent="0.25">
      <c r="A66" s="257"/>
      <c r="B66" s="257" t="s">
        <v>23</v>
      </c>
      <c r="C66" s="180" t="s">
        <v>70</v>
      </c>
      <c r="D66" s="181">
        <v>25</v>
      </c>
      <c r="E66" s="181">
        <v>1</v>
      </c>
      <c r="F66" s="181">
        <v>25</v>
      </c>
      <c r="G66" s="181" t="s">
        <v>65</v>
      </c>
      <c r="H66" s="180" t="s">
        <v>64</v>
      </c>
    </row>
    <row r="67" spans="1:8" ht="42.75" x14ac:dyDescent="0.25">
      <c r="A67" s="257"/>
      <c r="B67" s="260"/>
      <c r="C67" s="180" t="s">
        <v>71</v>
      </c>
      <c r="D67" s="181">
        <v>25</v>
      </c>
      <c r="E67" s="181">
        <v>1</v>
      </c>
      <c r="F67" s="181">
        <v>25</v>
      </c>
      <c r="G67" s="181" t="s">
        <v>65</v>
      </c>
      <c r="H67" s="180" t="s">
        <v>64</v>
      </c>
    </row>
    <row r="68" spans="1:8" ht="42.75" x14ac:dyDescent="0.25">
      <c r="A68" s="257"/>
      <c r="B68" s="260"/>
      <c r="C68" s="180" t="s">
        <v>72</v>
      </c>
      <c r="D68" s="181">
        <v>25</v>
      </c>
      <c r="E68" s="181">
        <v>1</v>
      </c>
      <c r="F68" s="181">
        <v>25</v>
      </c>
      <c r="G68" s="181" t="s">
        <v>65</v>
      </c>
      <c r="H68" s="180" t="s">
        <v>64</v>
      </c>
    </row>
    <row r="69" spans="1:8" ht="42.75" x14ac:dyDescent="0.25">
      <c r="A69" s="257"/>
      <c r="B69" s="260"/>
      <c r="C69" s="180" t="s">
        <v>73</v>
      </c>
      <c r="D69" s="181">
        <v>25</v>
      </c>
      <c r="E69" s="181">
        <v>4</v>
      </c>
      <c r="F69" s="181">
        <v>100</v>
      </c>
      <c r="G69" s="181" t="s">
        <v>63</v>
      </c>
      <c r="H69" s="180" t="s">
        <v>64</v>
      </c>
    </row>
    <row r="70" spans="1:8" ht="42.75" x14ac:dyDescent="0.25">
      <c r="A70" s="257"/>
      <c r="B70" s="260"/>
      <c r="C70" s="180" t="s">
        <v>73</v>
      </c>
      <c r="D70" s="181">
        <v>25</v>
      </c>
      <c r="E70" s="181">
        <v>2</v>
      </c>
      <c r="F70" s="181">
        <v>50</v>
      </c>
      <c r="G70" s="181" t="s">
        <v>65</v>
      </c>
      <c r="H70" s="180" t="s">
        <v>64</v>
      </c>
    </row>
    <row r="71" spans="1:8" x14ac:dyDescent="0.25">
      <c r="A71" s="249"/>
      <c r="B71" s="65" t="s">
        <v>20</v>
      </c>
      <c r="C71" s="60"/>
      <c r="D71" s="61"/>
      <c r="E71" s="61"/>
      <c r="F71" s="78">
        <f>SUM(F66:F70)</f>
        <v>225</v>
      </c>
      <c r="G71" s="61"/>
      <c r="H71" s="60"/>
    </row>
    <row r="72" spans="1:8" x14ac:dyDescent="0.25">
      <c r="A72" s="249"/>
      <c r="B72" s="65" t="s">
        <v>31</v>
      </c>
      <c r="C72" s="60"/>
      <c r="D72" s="61"/>
      <c r="E72" s="61"/>
      <c r="F72" s="78">
        <f>F65+F71</f>
        <v>500</v>
      </c>
      <c r="G72" s="61"/>
      <c r="H72" s="60"/>
    </row>
    <row r="73" spans="1:8" ht="28.5" x14ac:dyDescent="0.25">
      <c r="A73" s="274" t="s">
        <v>181</v>
      </c>
      <c r="B73" s="273" t="s">
        <v>19</v>
      </c>
      <c r="C73" s="177" t="s">
        <v>75</v>
      </c>
      <c r="D73" s="178">
        <v>25</v>
      </c>
      <c r="E73" s="178">
        <v>6</v>
      </c>
      <c r="F73" s="178">
        <v>150</v>
      </c>
      <c r="G73" s="178" t="s">
        <v>76</v>
      </c>
      <c r="H73" s="179" t="s">
        <v>77</v>
      </c>
    </row>
    <row r="74" spans="1:8" ht="28.5" x14ac:dyDescent="0.25">
      <c r="A74" s="275"/>
      <c r="B74" s="242"/>
      <c r="C74" s="90" t="s">
        <v>78</v>
      </c>
      <c r="D74" s="91">
        <v>30</v>
      </c>
      <c r="E74" s="91">
        <v>1</v>
      </c>
      <c r="F74" s="91">
        <v>30</v>
      </c>
      <c r="G74" s="91" t="s">
        <v>79</v>
      </c>
      <c r="H74" s="98" t="s">
        <v>77</v>
      </c>
    </row>
    <row r="75" spans="1:8" ht="28.5" x14ac:dyDescent="0.25">
      <c r="A75" s="275"/>
      <c r="B75" s="242"/>
      <c r="C75" s="90" t="s">
        <v>78</v>
      </c>
      <c r="D75" s="91">
        <v>30</v>
      </c>
      <c r="E75" s="91">
        <v>1</v>
      </c>
      <c r="F75" s="91">
        <v>30</v>
      </c>
      <c r="G75" s="91" t="s">
        <v>79</v>
      </c>
      <c r="H75" s="98" t="s">
        <v>77</v>
      </c>
    </row>
    <row r="76" spans="1:8" ht="42.75" x14ac:dyDescent="0.25">
      <c r="A76" s="275"/>
      <c r="B76" s="242"/>
      <c r="C76" s="9" t="s">
        <v>80</v>
      </c>
      <c r="D76" s="20">
        <v>35</v>
      </c>
      <c r="E76" s="20">
        <v>2</v>
      </c>
      <c r="F76" s="20">
        <v>70</v>
      </c>
      <c r="G76" s="20" t="s">
        <v>76</v>
      </c>
      <c r="H76" s="47" t="s">
        <v>81</v>
      </c>
    </row>
    <row r="77" spans="1:8" ht="42.75" x14ac:dyDescent="0.25">
      <c r="A77" s="275"/>
      <c r="B77" s="242"/>
      <c r="C77" s="9" t="s">
        <v>80</v>
      </c>
      <c r="D77" s="20">
        <v>35</v>
      </c>
      <c r="E77" s="20">
        <v>2</v>
      </c>
      <c r="F77" s="20">
        <v>70</v>
      </c>
      <c r="G77" s="20" t="s">
        <v>79</v>
      </c>
      <c r="H77" s="47" t="s">
        <v>81</v>
      </c>
    </row>
    <row r="78" spans="1:8" ht="42.75" x14ac:dyDescent="0.25">
      <c r="A78" s="275"/>
      <c r="B78" s="242"/>
      <c r="C78" s="9" t="s">
        <v>82</v>
      </c>
      <c r="D78" s="20">
        <v>35</v>
      </c>
      <c r="E78" s="20">
        <v>2</v>
      </c>
      <c r="F78" s="20">
        <v>70</v>
      </c>
      <c r="G78" s="20" t="s">
        <v>76</v>
      </c>
      <c r="H78" s="47" t="s">
        <v>81</v>
      </c>
    </row>
    <row r="79" spans="1:8" ht="42.75" x14ac:dyDescent="0.25">
      <c r="A79" s="275"/>
      <c r="B79" s="242"/>
      <c r="C79" s="9" t="s">
        <v>82</v>
      </c>
      <c r="D79" s="20">
        <v>35</v>
      </c>
      <c r="E79" s="20">
        <v>2</v>
      </c>
      <c r="F79" s="20">
        <v>70</v>
      </c>
      <c r="G79" s="20" t="s">
        <v>79</v>
      </c>
      <c r="H79" s="47" t="s">
        <v>81</v>
      </c>
    </row>
    <row r="80" spans="1:8" ht="42.75" x14ac:dyDescent="0.25">
      <c r="A80" s="275"/>
      <c r="B80" s="242"/>
      <c r="C80" s="9" t="s">
        <v>83</v>
      </c>
      <c r="D80" s="20">
        <v>35</v>
      </c>
      <c r="E80" s="20">
        <v>2</v>
      </c>
      <c r="F80" s="20">
        <v>70</v>
      </c>
      <c r="G80" s="20" t="s">
        <v>76</v>
      </c>
      <c r="H80" s="47" t="s">
        <v>81</v>
      </c>
    </row>
    <row r="81" spans="1:8" ht="42.75" x14ac:dyDescent="0.25">
      <c r="A81" s="275"/>
      <c r="B81" s="242"/>
      <c r="C81" s="9" t="s">
        <v>83</v>
      </c>
      <c r="D81" s="20">
        <v>35</v>
      </c>
      <c r="E81" s="20">
        <v>2</v>
      </c>
      <c r="F81" s="20">
        <v>70</v>
      </c>
      <c r="G81" s="20" t="s">
        <v>79</v>
      </c>
      <c r="H81" s="47" t="s">
        <v>81</v>
      </c>
    </row>
    <row r="82" spans="1:8" ht="28.5" x14ac:dyDescent="0.25">
      <c r="A82" s="275"/>
      <c r="B82" s="242"/>
      <c r="C82" s="9" t="s">
        <v>84</v>
      </c>
      <c r="D82" s="20">
        <v>35</v>
      </c>
      <c r="E82" s="20">
        <v>1</v>
      </c>
      <c r="F82" s="20">
        <v>35</v>
      </c>
      <c r="G82" s="20" t="s">
        <v>79</v>
      </c>
      <c r="H82" s="47" t="s">
        <v>85</v>
      </c>
    </row>
    <row r="83" spans="1:8" ht="42.75" x14ac:dyDescent="0.25">
      <c r="A83" s="275"/>
      <c r="B83" s="242"/>
      <c r="C83" s="9" t="s">
        <v>86</v>
      </c>
      <c r="D83" s="20">
        <v>35</v>
      </c>
      <c r="E83" s="20">
        <v>1</v>
      </c>
      <c r="F83" s="20">
        <v>35</v>
      </c>
      <c r="G83" s="20" t="s">
        <v>76</v>
      </c>
      <c r="H83" s="47" t="s">
        <v>81</v>
      </c>
    </row>
    <row r="84" spans="1:8" ht="28.5" x14ac:dyDescent="0.25">
      <c r="A84" s="275"/>
      <c r="B84" s="243"/>
      <c r="C84" s="9" t="s">
        <v>86</v>
      </c>
      <c r="D84" s="20">
        <v>35</v>
      </c>
      <c r="E84" s="20">
        <v>1</v>
      </c>
      <c r="F84" s="20">
        <v>35</v>
      </c>
      <c r="G84" s="20" t="s">
        <v>79</v>
      </c>
      <c r="H84" s="47" t="s">
        <v>85</v>
      </c>
    </row>
    <row r="85" spans="1:8" x14ac:dyDescent="0.25">
      <c r="A85" s="275"/>
      <c r="B85" s="92" t="s">
        <v>111</v>
      </c>
      <c r="C85" s="84"/>
      <c r="D85" s="93"/>
      <c r="E85" s="93"/>
      <c r="F85" s="94">
        <f>SUM(F73:F84)</f>
        <v>735</v>
      </c>
      <c r="G85" s="93"/>
      <c r="H85" s="48"/>
    </row>
    <row r="86" spans="1:8" ht="42.75" x14ac:dyDescent="0.25">
      <c r="A86" s="275"/>
      <c r="B86" s="268" t="s">
        <v>23</v>
      </c>
      <c r="C86" s="90" t="s">
        <v>87</v>
      </c>
      <c r="D86" s="91">
        <v>25</v>
      </c>
      <c r="E86" s="91">
        <v>1</v>
      </c>
      <c r="F86" s="91">
        <v>25</v>
      </c>
      <c r="G86" s="91" t="s">
        <v>76</v>
      </c>
      <c r="H86" s="98" t="s">
        <v>81</v>
      </c>
    </row>
    <row r="87" spans="1:8" ht="42.75" x14ac:dyDescent="0.25">
      <c r="A87" s="275"/>
      <c r="B87" s="242"/>
      <c r="C87" s="90" t="s">
        <v>88</v>
      </c>
      <c r="D87" s="91">
        <v>30</v>
      </c>
      <c r="E87" s="91">
        <v>1</v>
      </c>
      <c r="F87" s="91">
        <v>30</v>
      </c>
      <c r="G87" s="91" t="s">
        <v>79</v>
      </c>
      <c r="H87" s="98" t="s">
        <v>81</v>
      </c>
    </row>
    <row r="88" spans="1:8" ht="42.75" x14ac:dyDescent="0.25">
      <c r="A88" s="275"/>
      <c r="B88" s="242"/>
      <c r="C88" s="90" t="s">
        <v>89</v>
      </c>
      <c r="D88" s="91">
        <v>30</v>
      </c>
      <c r="E88" s="91">
        <v>1</v>
      </c>
      <c r="F88" s="91">
        <v>30</v>
      </c>
      <c r="G88" s="91" t="s">
        <v>79</v>
      </c>
      <c r="H88" s="98" t="s">
        <v>81</v>
      </c>
    </row>
    <row r="89" spans="1:8" ht="42.75" x14ac:dyDescent="0.25">
      <c r="A89" s="275"/>
      <c r="B89" s="242"/>
      <c r="C89" s="90" t="s">
        <v>90</v>
      </c>
      <c r="D89" s="91">
        <v>30</v>
      </c>
      <c r="E89" s="91">
        <v>1</v>
      </c>
      <c r="F89" s="91">
        <v>30</v>
      </c>
      <c r="G89" s="91" t="s">
        <v>79</v>
      </c>
      <c r="H89" s="98" t="s">
        <v>81</v>
      </c>
    </row>
    <row r="90" spans="1:8" ht="42.75" x14ac:dyDescent="0.25">
      <c r="A90" s="275"/>
      <c r="B90" s="242"/>
      <c r="C90" s="90" t="s">
        <v>91</v>
      </c>
      <c r="D90" s="91">
        <v>25</v>
      </c>
      <c r="E90" s="91">
        <v>1</v>
      </c>
      <c r="F90" s="91">
        <v>25</v>
      </c>
      <c r="G90" s="91" t="s">
        <v>79</v>
      </c>
      <c r="H90" s="98" t="s">
        <v>81</v>
      </c>
    </row>
    <row r="91" spans="1:8" ht="42.75" x14ac:dyDescent="0.25">
      <c r="A91" s="275"/>
      <c r="B91" s="242"/>
      <c r="C91" s="90" t="s">
        <v>92</v>
      </c>
      <c r="D91" s="91">
        <v>25</v>
      </c>
      <c r="E91" s="91">
        <v>1</v>
      </c>
      <c r="F91" s="91">
        <v>25</v>
      </c>
      <c r="G91" s="91" t="s">
        <v>79</v>
      </c>
      <c r="H91" s="98" t="s">
        <v>81</v>
      </c>
    </row>
    <row r="92" spans="1:8" ht="42.75" x14ac:dyDescent="0.25">
      <c r="A92" s="275"/>
      <c r="B92" s="242"/>
      <c r="C92" s="90" t="s">
        <v>93</v>
      </c>
      <c r="D92" s="91">
        <v>30</v>
      </c>
      <c r="E92" s="91">
        <v>1</v>
      </c>
      <c r="F92" s="91">
        <v>30</v>
      </c>
      <c r="G92" s="91" t="s">
        <v>76</v>
      </c>
      <c r="H92" s="98" t="s">
        <v>81</v>
      </c>
    </row>
    <row r="93" spans="1:8" ht="42.75" x14ac:dyDescent="0.25">
      <c r="A93" s="275"/>
      <c r="B93" s="242"/>
      <c r="C93" s="90" t="s">
        <v>94</v>
      </c>
      <c r="D93" s="91">
        <v>30</v>
      </c>
      <c r="E93" s="91">
        <v>1</v>
      </c>
      <c r="F93" s="91">
        <v>30</v>
      </c>
      <c r="G93" s="91" t="s">
        <v>95</v>
      </c>
      <c r="H93" s="98" t="s">
        <v>81</v>
      </c>
    </row>
    <row r="94" spans="1:8" ht="42.75" x14ac:dyDescent="0.25">
      <c r="A94" s="275"/>
      <c r="B94" s="243"/>
      <c r="C94" s="90" t="s">
        <v>96</v>
      </c>
      <c r="D94" s="91">
        <v>30</v>
      </c>
      <c r="E94" s="91">
        <v>1</v>
      </c>
      <c r="F94" s="91">
        <v>30</v>
      </c>
      <c r="G94" s="91" t="s">
        <v>76</v>
      </c>
      <c r="H94" s="98" t="s">
        <v>81</v>
      </c>
    </row>
    <row r="95" spans="1:8" x14ac:dyDescent="0.25">
      <c r="A95" s="239"/>
      <c r="B95" s="101"/>
      <c r="C95" s="101"/>
      <c r="D95" s="102"/>
      <c r="E95" s="102"/>
      <c r="F95" s="103">
        <f>SUM(F86:F94)</f>
        <v>255</v>
      </c>
      <c r="G95" s="102"/>
      <c r="H95" s="104"/>
    </row>
    <row r="96" spans="1:8" ht="15.75" thickBot="1" x14ac:dyDescent="0.3">
      <c r="A96" s="239"/>
      <c r="B96" s="105"/>
      <c r="C96" s="105"/>
      <c r="D96" s="106"/>
      <c r="E96" s="106"/>
      <c r="F96" s="107">
        <f>F85+F95</f>
        <v>990</v>
      </c>
      <c r="G96" s="106"/>
      <c r="H96" s="108"/>
    </row>
    <row r="97" spans="1:8" x14ac:dyDescent="0.25">
      <c r="A97" s="271" t="s">
        <v>102</v>
      </c>
      <c r="B97" s="270" t="s">
        <v>19</v>
      </c>
      <c r="C97" s="95" t="s">
        <v>240</v>
      </c>
      <c r="D97" s="96">
        <v>32</v>
      </c>
      <c r="E97" s="96">
        <v>1</v>
      </c>
      <c r="F97" s="96">
        <v>32</v>
      </c>
      <c r="G97" s="96" t="s">
        <v>97</v>
      </c>
      <c r="H97" s="97" t="s">
        <v>98</v>
      </c>
    </row>
    <row r="98" spans="1:8" x14ac:dyDescent="0.25">
      <c r="A98" s="264"/>
      <c r="B98" s="246"/>
      <c r="C98" s="90" t="s">
        <v>241</v>
      </c>
      <c r="D98" s="91">
        <v>30</v>
      </c>
      <c r="E98" s="91">
        <v>1</v>
      </c>
      <c r="F98" s="91">
        <v>30</v>
      </c>
      <c r="G98" s="91" t="s">
        <v>97</v>
      </c>
      <c r="H98" s="98" t="s">
        <v>98</v>
      </c>
    </row>
    <row r="99" spans="1:8" ht="42.75" x14ac:dyDescent="0.25">
      <c r="A99" s="264"/>
      <c r="B99" s="246"/>
      <c r="C99" s="90" t="s">
        <v>99</v>
      </c>
      <c r="D99" s="91">
        <v>30</v>
      </c>
      <c r="E99" s="91">
        <v>1</v>
      </c>
      <c r="F99" s="91">
        <v>30</v>
      </c>
      <c r="G99" s="91" t="s">
        <v>97</v>
      </c>
      <c r="H99" s="98" t="s">
        <v>98</v>
      </c>
    </row>
    <row r="100" spans="1:8" ht="28.5" x14ac:dyDescent="0.25">
      <c r="A100" s="264"/>
      <c r="B100" s="246"/>
      <c r="C100" s="90" t="s">
        <v>242</v>
      </c>
      <c r="D100" s="91">
        <v>32</v>
      </c>
      <c r="E100" s="91">
        <v>4</v>
      </c>
      <c r="F100" s="91">
        <v>128</v>
      </c>
      <c r="G100" s="91" t="s">
        <v>97</v>
      </c>
      <c r="H100" s="98" t="s">
        <v>98</v>
      </c>
    </row>
    <row r="101" spans="1:8" x14ac:dyDescent="0.25">
      <c r="A101" s="264"/>
      <c r="B101" s="246"/>
      <c r="C101" s="9" t="s">
        <v>243</v>
      </c>
      <c r="D101" s="20">
        <v>31</v>
      </c>
      <c r="E101" s="20">
        <v>2</v>
      </c>
      <c r="F101" s="20">
        <v>62</v>
      </c>
      <c r="G101" s="20" t="s">
        <v>97</v>
      </c>
      <c r="H101" s="47" t="s">
        <v>98</v>
      </c>
    </row>
    <row r="102" spans="1:8" x14ac:dyDescent="0.25">
      <c r="A102" s="264"/>
      <c r="B102" s="246"/>
      <c r="C102" s="90" t="s">
        <v>244</v>
      </c>
      <c r="D102" s="91">
        <v>30</v>
      </c>
      <c r="E102" s="91">
        <v>1</v>
      </c>
      <c r="F102" s="91">
        <v>30</v>
      </c>
      <c r="G102" s="91" t="s">
        <v>97</v>
      </c>
      <c r="H102" s="98" t="s">
        <v>98</v>
      </c>
    </row>
    <row r="103" spans="1:8" x14ac:dyDescent="0.25">
      <c r="A103" s="264"/>
      <c r="B103" s="65" t="s">
        <v>20</v>
      </c>
      <c r="C103" s="84"/>
      <c r="D103" s="93"/>
      <c r="E103" s="93">
        <v>10</v>
      </c>
      <c r="F103" s="94">
        <f>SUM(F97:F102)</f>
        <v>312</v>
      </c>
      <c r="G103" s="93"/>
      <c r="H103" s="48"/>
    </row>
    <row r="104" spans="1:8" x14ac:dyDescent="0.25">
      <c r="A104" s="264"/>
      <c r="B104" s="248" t="s">
        <v>101</v>
      </c>
      <c r="C104" s="90" t="s">
        <v>245</v>
      </c>
      <c r="D104" s="91">
        <v>30</v>
      </c>
      <c r="E104" s="91">
        <v>4</v>
      </c>
      <c r="F104" s="91">
        <v>120</v>
      </c>
      <c r="G104" s="91" t="s">
        <v>97</v>
      </c>
      <c r="H104" s="98" t="s">
        <v>98</v>
      </c>
    </row>
    <row r="105" spans="1:8" x14ac:dyDescent="0.25">
      <c r="A105" s="264"/>
      <c r="B105" s="260"/>
      <c r="C105" s="90" t="s">
        <v>246</v>
      </c>
      <c r="D105" s="91">
        <v>30</v>
      </c>
      <c r="E105" s="91">
        <v>3</v>
      </c>
      <c r="F105" s="91">
        <v>90</v>
      </c>
      <c r="G105" s="91" t="s">
        <v>97</v>
      </c>
      <c r="H105" s="98" t="s">
        <v>98</v>
      </c>
    </row>
    <row r="106" spans="1:8" x14ac:dyDescent="0.25">
      <c r="A106" s="264"/>
      <c r="B106" s="260"/>
      <c r="C106" s="90" t="s">
        <v>250</v>
      </c>
      <c r="D106" s="91">
        <v>30</v>
      </c>
      <c r="E106" s="91">
        <v>4</v>
      </c>
      <c r="F106" s="91">
        <v>120</v>
      </c>
      <c r="G106" s="91" t="s">
        <v>97</v>
      </c>
      <c r="H106" s="98" t="s">
        <v>98</v>
      </c>
    </row>
    <row r="107" spans="1:8" x14ac:dyDescent="0.25">
      <c r="A107" s="264"/>
      <c r="B107" s="260"/>
      <c r="C107" s="90" t="s">
        <v>247</v>
      </c>
      <c r="D107" s="91">
        <v>30</v>
      </c>
      <c r="E107" s="91">
        <v>1</v>
      </c>
      <c r="F107" s="91">
        <v>30</v>
      </c>
      <c r="G107" s="91" t="s">
        <v>97</v>
      </c>
      <c r="H107" s="98" t="s">
        <v>98</v>
      </c>
    </row>
    <row r="108" spans="1:8" x14ac:dyDescent="0.25">
      <c r="A108" s="264"/>
      <c r="B108" s="260"/>
      <c r="C108" s="90" t="s">
        <v>251</v>
      </c>
      <c r="D108" s="91">
        <v>30</v>
      </c>
      <c r="E108" s="91">
        <v>1</v>
      </c>
      <c r="F108" s="91">
        <v>30</v>
      </c>
      <c r="G108" s="91" t="s">
        <v>97</v>
      </c>
      <c r="H108" s="98" t="s">
        <v>98</v>
      </c>
    </row>
    <row r="109" spans="1:8" ht="28.5" x14ac:dyDescent="0.25">
      <c r="A109" s="264"/>
      <c r="B109" s="260"/>
      <c r="C109" s="90" t="s">
        <v>248</v>
      </c>
      <c r="D109" s="91">
        <v>30</v>
      </c>
      <c r="E109" s="91">
        <v>3</v>
      </c>
      <c r="F109" s="91">
        <v>90</v>
      </c>
      <c r="G109" s="91" t="s">
        <v>97</v>
      </c>
      <c r="H109" s="98" t="s">
        <v>98</v>
      </c>
    </row>
    <row r="110" spans="1:8" x14ac:dyDescent="0.25">
      <c r="A110" s="264"/>
      <c r="B110" s="260"/>
      <c r="C110" s="90" t="s">
        <v>252</v>
      </c>
      <c r="D110" s="91">
        <v>30</v>
      </c>
      <c r="E110" s="91">
        <v>1</v>
      </c>
      <c r="F110" s="91">
        <v>30</v>
      </c>
      <c r="G110" s="91" t="s">
        <v>97</v>
      </c>
      <c r="H110" s="98" t="s">
        <v>98</v>
      </c>
    </row>
    <row r="111" spans="1:8" x14ac:dyDescent="0.25">
      <c r="A111" s="264"/>
      <c r="B111" s="260"/>
      <c r="C111" s="90" t="s">
        <v>249</v>
      </c>
      <c r="D111" s="91">
        <v>30</v>
      </c>
      <c r="E111" s="91">
        <v>1</v>
      </c>
      <c r="F111" s="91">
        <v>30</v>
      </c>
      <c r="G111" s="91" t="s">
        <v>97</v>
      </c>
      <c r="H111" s="98" t="s">
        <v>98</v>
      </c>
    </row>
    <row r="112" spans="1:8" x14ac:dyDescent="0.25">
      <c r="A112" s="264"/>
      <c r="B112" s="110" t="s">
        <v>20</v>
      </c>
      <c r="C112" s="101"/>
      <c r="D112" s="102"/>
      <c r="E112" s="102"/>
      <c r="F112" s="103">
        <f>SUM(F104:F111)</f>
        <v>540</v>
      </c>
      <c r="G112" s="102"/>
      <c r="H112" s="104"/>
    </row>
    <row r="113" spans="1:8" ht="28.5" x14ac:dyDescent="0.25">
      <c r="A113" s="264"/>
      <c r="B113" s="109" t="s">
        <v>32</v>
      </c>
      <c r="C113" s="90" t="s">
        <v>100</v>
      </c>
      <c r="D113" s="91">
        <v>32</v>
      </c>
      <c r="E113" s="91">
        <v>1</v>
      </c>
      <c r="F113" s="91">
        <v>32</v>
      </c>
      <c r="G113" s="91" t="s">
        <v>97</v>
      </c>
      <c r="H113" s="98" t="s">
        <v>98</v>
      </c>
    </row>
    <row r="114" spans="1:8" x14ac:dyDescent="0.25">
      <c r="A114" s="264"/>
      <c r="B114" s="111" t="s">
        <v>20</v>
      </c>
      <c r="C114" s="101"/>
      <c r="D114" s="102">
        <v>32</v>
      </c>
      <c r="E114" s="102">
        <v>1</v>
      </c>
      <c r="F114" s="103">
        <v>32</v>
      </c>
      <c r="G114" s="102"/>
      <c r="H114" s="104"/>
    </row>
    <row r="115" spans="1:8" x14ac:dyDescent="0.25">
      <c r="A115" s="265"/>
      <c r="B115" s="113" t="s">
        <v>31</v>
      </c>
      <c r="C115" s="114"/>
      <c r="D115" s="115"/>
      <c r="E115" s="115"/>
      <c r="F115" s="116">
        <f>F103+F112+F114</f>
        <v>884</v>
      </c>
      <c r="G115" s="115"/>
      <c r="H115" s="117"/>
    </row>
    <row r="116" spans="1:8" ht="28.5" x14ac:dyDescent="0.25">
      <c r="A116" s="257" t="s">
        <v>112</v>
      </c>
      <c r="B116" s="248" t="s">
        <v>19</v>
      </c>
      <c r="C116" s="90" t="s">
        <v>113</v>
      </c>
      <c r="D116" s="91">
        <v>30</v>
      </c>
      <c r="E116" s="91">
        <v>3</v>
      </c>
      <c r="F116" s="91">
        <v>90</v>
      </c>
      <c r="G116" s="91" t="s">
        <v>97</v>
      </c>
      <c r="H116" s="90" t="s">
        <v>103</v>
      </c>
    </row>
    <row r="117" spans="1:8" ht="28.5" x14ac:dyDescent="0.25">
      <c r="A117" s="257"/>
      <c r="B117" s="248"/>
      <c r="C117" s="90" t="s">
        <v>113</v>
      </c>
      <c r="D117" s="91">
        <v>30</v>
      </c>
      <c r="E117" s="91">
        <v>2</v>
      </c>
      <c r="F117" s="91">
        <v>60</v>
      </c>
      <c r="G117" s="91" t="s">
        <v>104</v>
      </c>
      <c r="H117" s="90" t="s">
        <v>103</v>
      </c>
    </row>
    <row r="118" spans="1:8" x14ac:dyDescent="0.25">
      <c r="A118" s="257"/>
      <c r="B118" s="248"/>
      <c r="C118" s="90" t="s">
        <v>105</v>
      </c>
      <c r="D118" s="91">
        <v>30</v>
      </c>
      <c r="E118" s="91">
        <v>2</v>
      </c>
      <c r="F118" s="91">
        <v>60</v>
      </c>
      <c r="G118" s="91" t="s">
        <v>97</v>
      </c>
      <c r="H118" s="90" t="s">
        <v>103</v>
      </c>
    </row>
    <row r="119" spans="1:8" x14ac:dyDescent="0.25">
      <c r="A119" s="257"/>
      <c r="B119" s="248"/>
      <c r="C119" s="90" t="s">
        <v>106</v>
      </c>
      <c r="D119" s="91">
        <v>30</v>
      </c>
      <c r="E119" s="91">
        <v>2</v>
      </c>
      <c r="F119" s="91">
        <v>60</v>
      </c>
      <c r="G119" s="91" t="s">
        <v>104</v>
      </c>
      <c r="H119" s="90" t="s">
        <v>103</v>
      </c>
    </row>
    <row r="120" spans="1:8" x14ac:dyDescent="0.25">
      <c r="A120" s="257"/>
      <c r="B120" s="118" t="s">
        <v>107</v>
      </c>
      <c r="C120" s="101"/>
      <c r="D120" s="102">
        <v>30</v>
      </c>
      <c r="E120" s="102">
        <v>9</v>
      </c>
      <c r="F120" s="103">
        <f>SUM(F116:F119)</f>
        <v>270</v>
      </c>
      <c r="G120" s="102"/>
      <c r="H120" s="101"/>
    </row>
    <row r="121" spans="1:8" ht="28.5" x14ac:dyDescent="0.25">
      <c r="A121" s="257"/>
      <c r="B121" s="248" t="s">
        <v>23</v>
      </c>
      <c r="C121" s="90" t="s">
        <v>108</v>
      </c>
      <c r="D121" s="91">
        <v>30</v>
      </c>
      <c r="E121" s="91">
        <v>3</v>
      </c>
      <c r="F121" s="91">
        <v>90</v>
      </c>
      <c r="G121" s="91"/>
      <c r="H121" s="90" t="s">
        <v>109</v>
      </c>
    </row>
    <row r="122" spans="1:8" ht="28.5" x14ac:dyDescent="0.25">
      <c r="A122" s="257"/>
      <c r="B122" s="248"/>
      <c r="C122" s="90" t="s">
        <v>110</v>
      </c>
      <c r="D122" s="91">
        <v>30</v>
      </c>
      <c r="E122" s="91">
        <v>1</v>
      </c>
      <c r="F122" s="91">
        <v>30</v>
      </c>
      <c r="G122" s="91"/>
      <c r="H122" s="90" t="s">
        <v>109</v>
      </c>
    </row>
    <row r="123" spans="1:8" x14ac:dyDescent="0.25">
      <c r="A123" s="257"/>
      <c r="B123" s="65" t="s">
        <v>111</v>
      </c>
      <c r="C123" s="84"/>
      <c r="D123" s="93">
        <v>30</v>
      </c>
      <c r="E123" s="93">
        <v>4</v>
      </c>
      <c r="F123" s="94">
        <f>SUM(F121:F122)</f>
        <v>120</v>
      </c>
      <c r="G123" s="93"/>
      <c r="H123" s="84"/>
    </row>
    <row r="124" spans="1:8" x14ac:dyDescent="0.25">
      <c r="A124" s="251"/>
      <c r="B124" s="85" t="s">
        <v>31</v>
      </c>
      <c r="C124" s="119"/>
      <c r="D124" s="120">
        <v>30</v>
      </c>
      <c r="E124" s="120">
        <v>13</v>
      </c>
      <c r="F124" s="121">
        <f>F120+F123</f>
        <v>390</v>
      </c>
      <c r="G124" s="120"/>
      <c r="H124" s="119"/>
    </row>
    <row r="125" spans="1:8" ht="42.75" x14ac:dyDescent="0.25">
      <c r="A125" s="248" t="s">
        <v>123</v>
      </c>
      <c r="B125" s="248" t="s">
        <v>19</v>
      </c>
      <c r="C125" s="90" t="s">
        <v>114</v>
      </c>
      <c r="D125" s="91">
        <v>30</v>
      </c>
      <c r="E125" s="91">
        <v>3</v>
      </c>
      <c r="F125" s="91">
        <v>90</v>
      </c>
      <c r="G125" s="91" t="s">
        <v>79</v>
      </c>
      <c r="H125" s="90" t="s">
        <v>115</v>
      </c>
    </row>
    <row r="126" spans="1:8" ht="42.75" x14ac:dyDescent="0.25">
      <c r="A126" s="246"/>
      <c r="B126" s="260"/>
      <c r="C126" s="90" t="s">
        <v>114</v>
      </c>
      <c r="D126" s="91">
        <v>30</v>
      </c>
      <c r="E126" s="91">
        <v>8</v>
      </c>
      <c r="F126" s="91">
        <v>240</v>
      </c>
      <c r="G126" s="91" t="s">
        <v>76</v>
      </c>
      <c r="H126" s="90" t="s">
        <v>115</v>
      </c>
    </row>
    <row r="127" spans="1:8" ht="42.75" x14ac:dyDescent="0.25">
      <c r="A127" s="246"/>
      <c r="B127" s="260"/>
      <c r="C127" s="90" t="s">
        <v>114</v>
      </c>
      <c r="D127" s="91">
        <v>30</v>
      </c>
      <c r="E127" s="91">
        <v>4</v>
      </c>
      <c r="F127" s="91">
        <v>120</v>
      </c>
      <c r="G127" s="91" t="s">
        <v>116</v>
      </c>
      <c r="H127" s="90" t="s">
        <v>115</v>
      </c>
    </row>
    <row r="128" spans="1:8" ht="42.75" x14ac:dyDescent="0.25">
      <c r="A128" s="246"/>
      <c r="B128" s="260"/>
      <c r="C128" s="90" t="s">
        <v>117</v>
      </c>
      <c r="D128" s="91">
        <v>30</v>
      </c>
      <c r="E128" s="91">
        <v>5</v>
      </c>
      <c r="F128" s="91">
        <v>150</v>
      </c>
      <c r="G128" s="91" t="s">
        <v>79</v>
      </c>
      <c r="H128" s="90" t="s">
        <v>115</v>
      </c>
    </row>
    <row r="129" spans="1:8" ht="42.75" x14ac:dyDescent="0.25">
      <c r="A129" s="246"/>
      <c r="B129" s="260"/>
      <c r="C129" s="90" t="s">
        <v>117</v>
      </c>
      <c r="D129" s="91">
        <v>30</v>
      </c>
      <c r="E129" s="91">
        <v>7</v>
      </c>
      <c r="F129" s="91">
        <v>210</v>
      </c>
      <c r="G129" s="91" t="s">
        <v>76</v>
      </c>
      <c r="H129" s="90" t="s">
        <v>115</v>
      </c>
    </row>
    <row r="130" spans="1:8" ht="42.75" x14ac:dyDescent="0.25">
      <c r="A130" s="246"/>
      <c r="B130" s="260"/>
      <c r="C130" s="90" t="s">
        <v>117</v>
      </c>
      <c r="D130" s="91">
        <v>30</v>
      </c>
      <c r="E130" s="91">
        <v>6</v>
      </c>
      <c r="F130" s="91">
        <v>180</v>
      </c>
      <c r="G130" s="91" t="s">
        <v>116</v>
      </c>
      <c r="H130" s="90" t="s">
        <v>115</v>
      </c>
    </row>
    <row r="131" spans="1:8" ht="42.75" x14ac:dyDescent="0.25">
      <c r="A131" s="246"/>
      <c r="B131" s="260"/>
      <c r="C131" s="90" t="s">
        <v>118</v>
      </c>
      <c r="D131" s="91">
        <v>30</v>
      </c>
      <c r="E131" s="91">
        <v>4</v>
      </c>
      <c r="F131" s="91">
        <v>120</v>
      </c>
      <c r="G131" s="91" t="s">
        <v>76</v>
      </c>
      <c r="H131" s="90" t="s">
        <v>115</v>
      </c>
    </row>
    <row r="132" spans="1:8" ht="42.75" x14ac:dyDescent="0.25">
      <c r="A132" s="246"/>
      <c r="B132" s="260"/>
      <c r="C132" s="90" t="s">
        <v>118</v>
      </c>
      <c r="D132" s="91">
        <v>30</v>
      </c>
      <c r="E132" s="91">
        <v>4</v>
      </c>
      <c r="F132" s="91">
        <v>120</v>
      </c>
      <c r="G132" s="91" t="s">
        <v>79</v>
      </c>
      <c r="H132" s="90" t="s">
        <v>115</v>
      </c>
    </row>
    <row r="133" spans="1:8" ht="42.75" x14ac:dyDescent="0.25">
      <c r="A133" s="246"/>
      <c r="B133" s="260"/>
      <c r="C133" s="90" t="s">
        <v>118</v>
      </c>
      <c r="D133" s="91">
        <v>30</v>
      </c>
      <c r="E133" s="91">
        <v>6</v>
      </c>
      <c r="F133" s="91">
        <v>180</v>
      </c>
      <c r="G133" s="91" t="s">
        <v>116</v>
      </c>
      <c r="H133" s="90" t="s">
        <v>115</v>
      </c>
    </row>
    <row r="134" spans="1:8" x14ac:dyDescent="0.25">
      <c r="A134" s="246"/>
      <c r="B134" s="101" t="s">
        <v>20</v>
      </c>
      <c r="C134" s="101"/>
      <c r="D134" s="102"/>
      <c r="E134" s="102">
        <v>47</v>
      </c>
      <c r="F134" s="103">
        <f>SUM(F125:F133)</f>
        <v>1410</v>
      </c>
      <c r="G134" s="102"/>
      <c r="H134" s="101"/>
    </row>
    <row r="135" spans="1:8" ht="42.75" x14ac:dyDescent="0.25">
      <c r="A135" s="246"/>
      <c r="B135" s="248" t="s">
        <v>124</v>
      </c>
      <c r="C135" s="90" t="s">
        <v>119</v>
      </c>
      <c r="D135" s="91">
        <v>30</v>
      </c>
      <c r="E135" s="91">
        <v>1</v>
      </c>
      <c r="F135" s="91">
        <v>30</v>
      </c>
      <c r="G135" s="91" t="s">
        <v>76</v>
      </c>
      <c r="H135" s="90" t="s">
        <v>115</v>
      </c>
    </row>
    <row r="136" spans="1:8" ht="42.75" x14ac:dyDescent="0.25">
      <c r="A136" s="246"/>
      <c r="B136" s="260"/>
      <c r="C136" s="90" t="s">
        <v>119</v>
      </c>
      <c r="D136" s="91">
        <v>30</v>
      </c>
      <c r="E136" s="91">
        <v>2</v>
      </c>
      <c r="F136" s="91">
        <v>60</v>
      </c>
      <c r="G136" s="91" t="s">
        <v>79</v>
      </c>
      <c r="H136" s="90" t="s">
        <v>115</v>
      </c>
    </row>
    <row r="137" spans="1:8" x14ac:dyDescent="0.25">
      <c r="A137" s="246"/>
      <c r="B137" s="65" t="s">
        <v>20</v>
      </c>
      <c r="C137" s="84"/>
      <c r="D137" s="93"/>
      <c r="E137" s="93">
        <v>3</v>
      </c>
      <c r="F137" s="94">
        <f>SUM(F135:F136)</f>
        <v>90</v>
      </c>
      <c r="G137" s="93"/>
      <c r="H137" s="84"/>
    </row>
    <row r="138" spans="1:8" ht="42.75" x14ac:dyDescent="0.25">
      <c r="A138" s="246"/>
      <c r="B138" s="248" t="s">
        <v>23</v>
      </c>
      <c r="C138" s="90" t="s">
        <v>120</v>
      </c>
      <c r="D138" s="91">
        <v>30</v>
      </c>
      <c r="E138" s="91">
        <v>2</v>
      </c>
      <c r="F138" s="91">
        <v>60</v>
      </c>
      <c r="G138" s="91" t="s">
        <v>76</v>
      </c>
      <c r="H138" s="90" t="s">
        <v>115</v>
      </c>
    </row>
    <row r="139" spans="1:8" ht="42.75" x14ac:dyDescent="0.25">
      <c r="A139" s="246"/>
      <c r="B139" s="260"/>
      <c r="C139" s="90" t="s">
        <v>120</v>
      </c>
      <c r="D139" s="91">
        <v>30</v>
      </c>
      <c r="E139" s="91">
        <v>2</v>
      </c>
      <c r="F139" s="91">
        <v>60</v>
      </c>
      <c r="G139" s="91" t="s">
        <v>79</v>
      </c>
      <c r="H139" s="90" t="s">
        <v>115</v>
      </c>
    </row>
    <row r="140" spans="1:8" x14ac:dyDescent="0.25">
      <c r="A140" s="246"/>
      <c r="B140" s="118" t="s">
        <v>20</v>
      </c>
      <c r="C140" s="101"/>
      <c r="D140" s="102"/>
      <c r="E140" s="102">
        <v>4</v>
      </c>
      <c r="F140" s="103">
        <f>SUM(F138:F139)</f>
        <v>120</v>
      </c>
      <c r="G140" s="102"/>
      <c r="H140" s="101"/>
    </row>
    <row r="141" spans="1:8" ht="42.75" x14ac:dyDescent="0.25">
      <c r="A141" s="246"/>
      <c r="B141" s="268" t="s">
        <v>56</v>
      </c>
      <c r="C141" s="90" t="s">
        <v>121</v>
      </c>
      <c r="D141" s="91">
        <v>30</v>
      </c>
      <c r="E141" s="91">
        <v>1</v>
      </c>
      <c r="F141" s="91">
        <v>30</v>
      </c>
      <c r="G141" s="91" t="s">
        <v>95</v>
      </c>
      <c r="H141" s="90" t="s">
        <v>115</v>
      </c>
    </row>
    <row r="142" spans="1:8" ht="42.75" x14ac:dyDescent="0.25">
      <c r="A142" s="246"/>
      <c r="B142" s="269"/>
      <c r="C142" s="90" t="s">
        <v>122</v>
      </c>
      <c r="D142" s="91">
        <v>30</v>
      </c>
      <c r="E142" s="91">
        <v>2</v>
      </c>
      <c r="F142" s="91">
        <v>60</v>
      </c>
      <c r="G142" s="91" t="s">
        <v>95</v>
      </c>
      <c r="H142" s="90" t="s">
        <v>115</v>
      </c>
    </row>
    <row r="143" spans="1:8" x14ac:dyDescent="0.25">
      <c r="A143" s="246"/>
      <c r="B143" s="118" t="s">
        <v>20</v>
      </c>
      <c r="C143" s="118"/>
      <c r="D143" s="103"/>
      <c r="E143" s="103">
        <v>3</v>
      </c>
      <c r="F143" s="103">
        <f>SUM(F141:F142)</f>
        <v>90</v>
      </c>
      <c r="G143" s="103"/>
      <c r="H143" s="118"/>
    </row>
    <row r="144" spans="1:8" ht="15.75" thickBot="1" x14ac:dyDescent="0.3">
      <c r="A144" s="267"/>
      <c r="B144" s="126" t="s">
        <v>31</v>
      </c>
      <c r="C144" s="126"/>
      <c r="D144" s="107"/>
      <c r="E144" s="107">
        <v>57</v>
      </c>
      <c r="F144" s="107">
        <f>F134+F137+F140+F143</f>
        <v>1710</v>
      </c>
      <c r="G144" s="107"/>
      <c r="H144" s="126"/>
    </row>
    <row r="145" spans="1:8" x14ac:dyDescent="0.25">
      <c r="A145" s="262" t="s">
        <v>147</v>
      </c>
      <c r="B145" s="261" t="s">
        <v>19</v>
      </c>
      <c r="C145" s="40" t="s">
        <v>54</v>
      </c>
      <c r="D145" s="67">
        <v>60</v>
      </c>
      <c r="E145" s="68">
        <v>2</v>
      </c>
      <c r="F145" s="68">
        <v>60</v>
      </c>
      <c r="G145" s="68" t="s">
        <v>97</v>
      </c>
      <c r="H145" s="187" t="s">
        <v>125</v>
      </c>
    </row>
    <row r="146" spans="1:8" x14ac:dyDescent="0.25">
      <c r="A146" s="263"/>
      <c r="B146" s="246"/>
      <c r="C146" s="5" t="s">
        <v>126</v>
      </c>
      <c r="D146" s="6">
        <v>30</v>
      </c>
      <c r="E146" s="14">
        <v>1</v>
      </c>
      <c r="F146" s="14">
        <v>30</v>
      </c>
      <c r="G146" s="14" t="s">
        <v>97</v>
      </c>
      <c r="H146" s="45" t="s">
        <v>125</v>
      </c>
    </row>
    <row r="147" spans="1:8" x14ac:dyDescent="0.25">
      <c r="A147" s="263"/>
      <c r="B147" s="246"/>
      <c r="C147" s="5" t="s">
        <v>127</v>
      </c>
      <c r="D147" s="6">
        <v>30</v>
      </c>
      <c r="E147" s="14">
        <v>1</v>
      </c>
      <c r="F147" s="14">
        <v>30</v>
      </c>
      <c r="G147" s="14" t="s">
        <v>97</v>
      </c>
      <c r="H147" s="45" t="s">
        <v>125</v>
      </c>
    </row>
    <row r="148" spans="1:8" ht="28.5" x14ac:dyDescent="0.25">
      <c r="A148" s="263"/>
      <c r="B148" s="246"/>
      <c r="C148" s="5" t="s">
        <v>128</v>
      </c>
      <c r="D148" s="6">
        <v>30</v>
      </c>
      <c r="E148" s="14">
        <v>2</v>
      </c>
      <c r="F148" s="14">
        <f>+D148*E148</f>
        <v>60</v>
      </c>
      <c r="G148" s="14" t="s">
        <v>97</v>
      </c>
      <c r="H148" s="45" t="s">
        <v>129</v>
      </c>
    </row>
    <row r="149" spans="1:8" ht="28.5" x14ac:dyDescent="0.25">
      <c r="A149" s="263"/>
      <c r="B149" s="246"/>
      <c r="C149" s="5" t="s">
        <v>128</v>
      </c>
      <c r="D149" s="6">
        <v>30</v>
      </c>
      <c r="E149" s="14">
        <v>2</v>
      </c>
      <c r="F149" s="14">
        <f>+D149*E149</f>
        <v>60</v>
      </c>
      <c r="G149" s="14" t="s">
        <v>97</v>
      </c>
      <c r="H149" s="45" t="s">
        <v>130</v>
      </c>
    </row>
    <row r="150" spans="1:8" ht="28.5" x14ac:dyDescent="0.25">
      <c r="A150" s="263"/>
      <c r="B150" s="246"/>
      <c r="C150" s="5" t="s">
        <v>128</v>
      </c>
      <c r="D150" s="6">
        <v>30</v>
      </c>
      <c r="E150" s="14">
        <v>2</v>
      </c>
      <c r="F150" s="14">
        <f>+D150*E150</f>
        <v>60</v>
      </c>
      <c r="G150" s="14" t="s">
        <v>104</v>
      </c>
      <c r="H150" s="45" t="s">
        <v>130</v>
      </c>
    </row>
    <row r="151" spans="1:8" x14ac:dyDescent="0.25">
      <c r="A151" s="263"/>
      <c r="B151" s="246"/>
      <c r="C151" s="5" t="s">
        <v>131</v>
      </c>
      <c r="D151" s="6">
        <v>30</v>
      </c>
      <c r="E151" s="14">
        <v>2</v>
      </c>
      <c r="F151" s="14">
        <f>+D151*E151</f>
        <v>60</v>
      </c>
      <c r="G151" s="14" t="s">
        <v>97</v>
      </c>
      <c r="H151" s="45" t="s">
        <v>130</v>
      </c>
    </row>
    <row r="152" spans="1:8" x14ac:dyDescent="0.25">
      <c r="A152" s="263"/>
      <c r="B152" s="246"/>
      <c r="C152" s="5" t="s">
        <v>131</v>
      </c>
      <c r="D152" s="6">
        <v>30</v>
      </c>
      <c r="E152" s="14">
        <v>3</v>
      </c>
      <c r="F152" s="14">
        <f>+D152*E152</f>
        <v>90</v>
      </c>
      <c r="G152" s="14" t="s">
        <v>104</v>
      </c>
      <c r="H152" s="45" t="s">
        <v>130</v>
      </c>
    </row>
    <row r="153" spans="1:8" x14ac:dyDescent="0.25">
      <c r="A153" s="263"/>
      <c r="B153" s="246"/>
      <c r="C153" s="5" t="s">
        <v>132</v>
      </c>
      <c r="D153" s="6">
        <v>30</v>
      </c>
      <c r="E153" s="14">
        <v>1</v>
      </c>
      <c r="F153" s="14">
        <v>30</v>
      </c>
      <c r="G153" s="14" t="s">
        <v>97</v>
      </c>
      <c r="H153" s="45" t="s">
        <v>125</v>
      </c>
    </row>
    <row r="154" spans="1:8" ht="28.5" x14ac:dyDescent="0.25">
      <c r="A154" s="263"/>
      <c r="B154" s="246"/>
      <c r="C154" s="5" t="s">
        <v>133</v>
      </c>
      <c r="D154" s="6">
        <v>30</v>
      </c>
      <c r="E154" s="14">
        <v>1</v>
      </c>
      <c r="F154" s="14">
        <v>30</v>
      </c>
      <c r="G154" s="14" t="s">
        <v>97</v>
      </c>
      <c r="H154" s="45" t="s">
        <v>125</v>
      </c>
    </row>
    <row r="155" spans="1:8" x14ac:dyDescent="0.25">
      <c r="A155" s="263"/>
      <c r="B155" s="246"/>
      <c r="C155" s="5" t="s">
        <v>134</v>
      </c>
      <c r="D155" s="6">
        <v>30</v>
      </c>
      <c r="E155" s="14">
        <v>1</v>
      </c>
      <c r="F155" s="14">
        <v>30</v>
      </c>
      <c r="G155" s="14" t="s">
        <v>104</v>
      </c>
      <c r="H155" s="45" t="s">
        <v>125</v>
      </c>
    </row>
    <row r="156" spans="1:8" x14ac:dyDescent="0.25">
      <c r="A156" s="263"/>
      <c r="B156" s="246"/>
      <c r="C156" s="5" t="s">
        <v>135</v>
      </c>
      <c r="D156" s="6">
        <v>30</v>
      </c>
      <c r="E156" s="14">
        <v>3</v>
      </c>
      <c r="F156" s="14">
        <v>90</v>
      </c>
      <c r="G156" s="14" t="s">
        <v>63</v>
      </c>
      <c r="H156" s="45" t="s">
        <v>136</v>
      </c>
    </row>
    <row r="157" spans="1:8" x14ac:dyDescent="0.25">
      <c r="A157" s="263"/>
      <c r="B157" s="246"/>
      <c r="C157" s="5" t="s">
        <v>135</v>
      </c>
      <c r="D157" s="6">
        <v>30</v>
      </c>
      <c r="E157" s="14">
        <v>1</v>
      </c>
      <c r="F157" s="14">
        <v>30</v>
      </c>
      <c r="G157" s="14" t="s">
        <v>137</v>
      </c>
      <c r="H157" s="45" t="s">
        <v>129</v>
      </c>
    </row>
    <row r="158" spans="1:8" x14ac:dyDescent="0.25">
      <c r="A158" s="263"/>
      <c r="B158" s="246"/>
      <c r="C158" s="5" t="s">
        <v>138</v>
      </c>
      <c r="D158" s="6">
        <v>30</v>
      </c>
      <c r="E158" s="14">
        <v>2</v>
      </c>
      <c r="F158" s="14">
        <v>60</v>
      </c>
      <c r="G158" s="14" t="s">
        <v>137</v>
      </c>
      <c r="H158" s="45" t="s">
        <v>136</v>
      </c>
    </row>
    <row r="159" spans="1:8" x14ac:dyDescent="0.25">
      <c r="A159" s="263"/>
      <c r="B159" s="127" t="s">
        <v>20</v>
      </c>
      <c r="C159" s="5"/>
      <c r="D159" s="6"/>
      <c r="E159" s="14"/>
      <c r="F159" s="28">
        <f>SUM(F145:F158)</f>
        <v>720</v>
      </c>
      <c r="G159" s="14"/>
      <c r="H159" s="45"/>
    </row>
    <row r="160" spans="1:8" x14ac:dyDescent="0.25">
      <c r="A160" s="263"/>
      <c r="B160" s="245" t="s">
        <v>23</v>
      </c>
      <c r="C160" s="5" t="s">
        <v>139</v>
      </c>
      <c r="D160" s="6">
        <v>120</v>
      </c>
      <c r="E160" s="14">
        <v>4</v>
      </c>
      <c r="F160" s="14">
        <v>120</v>
      </c>
      <c r="G160" s="14" t="s">
        <v>97</v>
      </c>
      <c r="H160" s="45" t="s">
        <v>140</v>
      </c>
    </row>
    <row r="161" spans="1:8" x14ac:dyDescent="0.25">
      <c r="A161" s="263"/>
      <c r="B161" s="260"/>
      <c r="C161" s="5" t="s">
        <v>139</v>
      </c>
      <c r="D161" s="6">
        <v>30</v>
      </c>
      <c r="E161" s="14">
        <v>1</v>
      </c>
      <c r="F161" s="14">
        <v>30</v>
      </c>
      <c r="G161" s="14" t="s">
        <v>104</v>
      </c>
      <c r="H161" s="45" t="s">
        <v>125</v>
      </c>
    </row>
    <row r="162" spans="1:8" x14ac:dyDescent="0.25">
      <c r="A162" s="263"/>
      <c r="B162" s="260"/>
      <c r="C162" s="12" t="s">
        <v>141</v>
      </c>
      <c r="D162" s="6">
        <v>25</v>
      </c>
      <c r="E162" s="14">
        <v>2</v>
      </c>
      <c r="F162" s="14">
        <v>50</v>
      </c>
      <c r="G162" s="14" t="s">
        <v>97</v>
      </c>
      <c r="H162" s="45" t="s">
        <v>142</v>
      </c>
    </row>
    <row r="163" spans="1:8" ht="28.5" x14ac:dyDescent="0.25">
      <c r="A163" s="263"/>
      <c r="B163" s="260"/>
      <c r="C163" s="12" t="s">
        <v>143</v>
      </c>
      <c r="D163" s="6">
        <v>30</v>
      </c>
      <c r="E163" s="14">
        <v>1</v>
      </c>
      <c r="F163" s="14">
        <v>30</v>
      </c>
      <c r="G163" s="14" t="s">
        <v>97</v>
      </c>
      <c r="H163" s="45" t="s">
        <v>125</v>
      </c>
    </row>
    <row r="164" spans="1:8" ht="28.5" x14ac:dyDescent="0.25">
      <c r="A164" s="263"/>
      <c r="B164" s="260"/>
      <c r="C164" s="12" t="s">
        <v>143</v>
      </c>
      <c r="D164" s="6">
        <v>30</v>
      </c>
      <c r="E164" s="14">
        <v>1</v>
      </c>
      <c r="F164" s="14">
        <v>30</v>
      </c>
      <c r="G164" s="14" t="s">
        <v>104</v>
      </c>
      <c r="H164" s="45" t="s">
        <v>125</v>
      </c>
    </row>
    <row r="165" spans="1:8" x14ac:dyDescent="0.25">
      <c r="A165" s="263"/>
      <c r="B165" s="260"/>
      <c r="C165" s="12" t="s">
        <v>144</v>
      </c>
      <c r="D165" s="6">
        <v>30</v>
      </c>
      <c r="E165" s="14">
        <v>1</v>
      </c>
      <c r="F165" s="14">
        <v>30</v>
      </c>
      <c r="G165" s="14" t="s">
        <v>97</v>
      </c>
      <c r="H165" s="45" t="s">
        <v>125</v>
      </c>
    </row>
    <row r="166" spans="1:8" x14ac:dyDescent="0.25">
      <c r="A166" s="263"/>
      <c r="B166" s="260"/>
      <c r="C166" s="125" t="s">
        <v>145</v>
      </c>
      <c r="D166" s="6">
        <v>30</v>
      </c>
      <c r="E166" s="14">
        <v>1</v>
      </c>
      <c r="F166" s="14">
        <v>30</v>
      </c>
      <c r="G166" s="14" t="s">
        <v>97</v>
      </c>
      <c r="H166" s="45" t="s">
        <v>125</v>
      </c>
    </row>
    <row r="167" spans="1:8" x14ac:dyDescent="0.25">
      <c r="A167" s="263"/>
      <c r="B167" s="260"/>
      <c r="C167" s="125" t="s">
        <v>145</v>
      </c>
      <c r="D167" s="6">
        <v>30</v>
      </c>
      <c r="E167" s="14">
        <v>1</v>
      </c>
      <c r="F167" s="14">
        <v>30</v>
      </c>
      <c r="G167" s="14" t="s">
        <v>104</v>
      </c>
      <c r="H167" s="45" t="s">
        <v>125</v>
      </c>
    </row>
    <row r="168" spans="1:8" x14ac:dyDescent="0.25">
      <c r="A168" s="263"/>
      <c r="B168" s="260"/>
      <c r="C168" s="5" t="s">
        <v>146</v>
      </c>
      <c r="D168" s="6">
        <v>30</v>
      </c>
      <c r="E168" s="14">
        <v>1</v>
      </c>
      <c r="F168" s="14">
        <v>30</v>
      </c>
      <c r="G168" s="14" t="s">
        <v>63</v>
      </c>
      <c r="H168" s="45" t="s">
        <v>136</v>
      </c>
    </row>
    <row r="169" spans="1:8" x14ac:dyDescent="0.25">
      <c r="A169" s="264"/>
      <c r="B169" s="92" t="s">
        <v>20</v>
      </c>
      <c r="C169" s="92"/>
      <c r="D169" s="127">
        <f>SUM(D145:D168)</f>
        <v>805</v>
      </c>
      <c r="E169" s="127">
        <f>SUM(E145:E168)</f>
        <v>37</v>
      </c>
      <c r="F169" s="127">
        <f>SUM(F160:F168)</f>
        <v>380</v>
      </c>
      <c r="G169" s="36"/>
      <c r="H169" s="131"/>
    </row>
    <row r="170" spans="1:8" x14ac:dyDescent="0.25">
      <c r="A170" s="265"/>
      <c r="B170" s="85" t="s">
        <v>31</v>
      </c>
      <c r="C170" s="85"/>
      <c r="D170" s="121"/>
      <c r="E170" s="121"/>
      <c r="F170" s="121">
        <f>F159+F169</f>
        <v>1100</v>
      </c>
      <c r="G170" s="121"/>
      <c r="H170" s="140"/>
    </row>
    <row r="171" spans="1:8" ht="28.5" x14ac:dyDescent="0.25">
      <c r="A171" s="257" t="s">
        <v>162</v>
      </c>
      <c r="B171" s="256" t="s">
        <v>23</v>
      </c>
      <c r="C171" s="122" t="s">
        <v>148</v>
      </c>
      <c r="D171" s="132">
        <v>30</v>
      </c>
      <c r="E171" s="132">
        <v>2</v>
      </c>
      <c r="F171" s="132">
        <f>+E171*D171</f>
        <v>60</v>
      </c>
      <c r="G171" s="132" t="s">
        <v>97</v>
      </c>
      <c r="H171" s="14" t="s">
        <v>149</v>
      </c>
    </row>
    <row r="172" spans="1:8" ht="28.5" x14ac:dyDescent="0.25">
      <c r="A172" s="257"/>
      <c r="B172" s="257"/>
      <c r="C172" s="122" t="s">
        <v>148</v>
      </c>
      <c r="D172" s="14">
        <v>30</v>
      </c>
      <c r="E172" s="132">
        <v>1</v>
      </c>
      <c r="F172" s="132">
        <f t="shared" ref="F172:F187" si="0">+E172*D172</f>
        <v>30</v>
      </c>
      <c r="G172" s="132" t="s">
        <v>104</v>
      </c>
      <c r="H172" s="14" t="s">
        <v>149</v>
      </c>
    </row>
    <row r="173" spans="1:8" ht="28.5" x14ac:dyDescent="0.25">
      <c r="A173" s="257"/>
      <c r="B173" s="257"/>
      <c r="C173" s="122" t="s">
        <v>150</v>
      </c>
      <c r="D173" s="14">
        <v>30</v>
      </c>
      <c r="E173" s="132">
        <v>1</v>
      </c>
      <c r="F173" s="132">
        <f t="shared" si="0"/>
        <v>30</v>
      </c>
      <c r="G173" s="132" t="s">
        <v>104</v>
      </c>
      <c r="H173" s="14" t="s">
        <v>149</v>
      </c>
    </row>
    <row r="174" spans="1:8" ht="42.75" x14ac:dyDescent="0.25">
      <c r="A174" s="257"/>
      <c r="B174" s="257"/>
      <c r="C174" s="122" t="s">
        <v>144</v>
      </c>
      <c r="D174" s="14">
        <v>30</v>
      </c>
      <c r="E174" s="132">
        <v>1</v>
      </c>
      <c r="F174" s="132">
        <f t="shared" si="0"/>
        <v>30</v>
      </c>
      <c r="G174" s="132" t="s">
        <v>97</v>
      </c>
      <c r="H174" s="14" t="s">
        <v>151</v>
      </c>
    </row>
    <row r="175" spans="1:8" ht="28.5" x14ac:dyDescent="0.25">
      <c r="A175" s="257"/>
      <c r="B175" s="257"/>
      <c r="C175" s="122" t="s">
        <v>152</v>
      </c>
      <c r="D175" s="139">
        <v>30</v>
      </c>
      <c r="E175" s="132">
        <v>1</v>
      </c>
      <c r="F175" s="132">
        <f t="shared" si="0"/>
        <v>30</v>
      </c>
      <c r="G175" s="132" t="s">
        <v>97</v>
      </c>
      <c r="H175" s="14" t="s">
        <v>149</v>
      </c>
    </row>
    <row r="176" spans="1:8" ht="28.5" x14ac:dyDescent="0.25">
      <c r="A176" s="257"/>
      <c r="B176" s="257"/>
      <c r="C176" s="122" t="s">
        <v>153</v>
      </c>
      <c r="D176" s="139">
        <v>30</v>
      </c>
      <c r="E176" s="132">
        <v>1</v>
      </c>
      <c r="F176" s="132">
        <f t="shared" si="0"/>
        <v>30</v>
      </c>
      <c r="G176" s="132" t="s">
        <v>97</v>
      </c>
      <c r="H176" s="14" t="s">
        <v>149</v>
      </c>
    </row>
    <row r="177" spans="1:9" ht="42.75" x14ac:dyDescent="0.25">
      <c r="A177" s="257"/>
      <c r="B177" s="257"/>
      <c r="C177" s="122" t="s">
        <v>154</v>
      </c>
      <c r="D177" s="14">
        <v>30</v>
      </c>
      <c r="E177" s="14">
        <v>1</v>
      </c>
      <c r="F177" s="14">
        <f t="shared" si="0"/>
        <v>30</v>
      </c>
      <c r="G177" s="132" t="s">
        <v>97</v>
      </c>
      <c r="H177" s="14" t="s">
        <v>151</v>
      </c>
    </row>
    <row r="178" spans="1:9" ht="28.5" x14ac:dyDescent="0.25">
      <c r="A178" s="257"/>
      <c r="B178" s="257"/>
      <c r="C178" s="122" t="s">
        <v>155</v>
      </c>
      <c r="D178" s="14">
        <v>30</v>
      </c>
      <c r="E178" s="132">
        <v>1</v>
      </c>
      <c r="F178" s="132">
        <f t="shared" si="0"/>
        <v>30</v>
      </c>
      <c r="G178" s="132" t="s">
        <v>97</v>
      </c>
      <c r="H178" s="14" t="s">
        <v>149</v>
      </c>
    </row>
    <row r="179" spans="1:9" ht="28.5" x14ac:dyDescent="0.25">
      <c r="A179" s="257"/>
      <c r="B179" s="257"/>
      <c r="C179" s="122" t="s">
        <v>155</v>
      </c>
      <c r="D179" s="14">
        <v>30</v>
      </c>
      <c r="E179" s="132">
        <v>1</v>
      </c>
      <c r="F179" s="132">
        <f t="shared" si="0"/>
        <v>30</v>
      </c>
      <c r="G179" s="132" t="s">
        <v>104</v>
      </c>
      <c r="H179" s="14" t="s">
        <v>149</v>
      </c>
    </row>
    <row r="180" spans="1:9" ht="28.5" x14ac:dyDescent="0.25">
      <c r="A180" s="257"/>
      <c r="B180" s="257"/>
      <c r="C180" s="122" t="s">
        <v>156</v>
      </c>
      <c r="D180" s="137">
        <v>30</v>
      </c>
      <c r="E180" s="132">
        <v>2</v>
      </c>
      <c r="F180" s="132">
        <f t="shared" si="0"/>
        <v>60</v>
      </c>
      <c r="G180" s="132" t="s">
        <v>97</v>
      </c>
      <c r="H180" s="14" t="s">
        <v>149</v>
      </c>
    </row>
    <row r="181" spans="1:9" ht="28.5" x14ac:dyDescent="0.25">
      <c r="A181" s="257"/>
      <c r="B181" s="257"/>
      <c r="C181" s="122" t="s">
        <v>156</v>
      </c>
      <c r="D181" s="137">
        <v>30</v>
      </c>
      <c r="E181" s="132">
        <v>1</v>
      </c>
      <c r="F181" s="132">
        <f t="shared" si="0"/>
        <v>30</v>
      </c>
      <c r="G181" s="132" t="s">
        <v>104</v>
      </c>
      <c r="H181" s="14" t="s">
        <v>149</v>
      </c>
    </row>
    <row r="182" spans="1:9" x14ac:dyDescent="0.25">
      <c r="A182" s="257"/>
      <c r="B182" s="141" t="s">
        <v>20</v>
      </c>
      <c r="C182" s="33"/>
      <c r="D182" s="35"/>
      <c r="E182" s="135"/>
      <c r="F182" s="136">
        <f>SUM(F171:F181)</f>
        <v>390</v>
      </c>
      <c r="G182" s="135"/>
      <c r="H182" s="35"/>
    </row>
    <row r="183" spans="1:9" ht="28.5" x14ac:dyDescent="0.25">
      <c r="A183" s="257"/>
      <c r="B183" s="266" t="s">
        <v>19</v>
      </c>
      <c r="C183" s="122" t="s">
        <v>157</v>
      </c>
      <c r="D183" s="14">
        <v>40</v>
      </c>
      <c r="E183" s="132">
        <v>1</v>
      </c>
      <c r="F183" s="132">
        <f t="shared" si="0"/>
        <v>40</v>
      </c>
      <c r="G183" s="132" t="s">
        <v>97</v>
      </c>
      <c r="H183" s="14" t="s">
        <v>149</v>
      </c>
    </row>
    <row r="184" spans="1:9" ht="28.5" x14ac:dyDescent="0.25">
      <c r="A184" s="257"/>
      <c r="B184" s="242"/>
      <c r="C184" s="122" t="s">
        <v>158</v>
      </c>
      <c r="D184" s="14">
        <v>40</v>
      </c>
      <c r="E184" s="132">
        <v>1</v>
      </c>
      <c r="F184" s="132">
        <f t="shared" si="0"/>
        <v>40</v>
      </c>
      <c r="G184" s="132" t="s">
        <v>97</v>
      </c>
      <c r="H184" s="14" t="s">
        <v>149</v>
      </c>
    </row>
    <row r="185" spans="1:9" ht="28.5" x14ac:dyDescent="0.25">
      <c r="A185" s="257"/>
      <c r="B185" s="243"/>
      <c r="C185" s="122" t="s">
        <v>159</v>
      </c>
      <c r="D185" s="137">
        <v>40</v>
      </c>
      <c r="E185" s="132">
        <v>1</v>
      </c>
      <c r="F185" s="132">
        <f t="shared" si="0"/>
        <v>40</v>
      </c>
      <c r="G185" s="132" t="s">
        <v>97</v>
      </c>
      <c r="H185" s="14" t="s">
        <v>149</v>
      </c>
      <c r="I185" s="2" t="s">
        <v>253</v>
      </c>
    </row>
    <row r="186" spans="1:9" x14ac:dyDescent="0.25">
      <c r="A186" s="257"/>
      <c r="B186" s="133" t="s">
        <v>20</v>
      </c>
      <c r="C186" s="122"/>
      <c r="D186" s="137"/>
      <c r="E186" s="132"/>
      <c r="F186" s="134">
        <f>SUM(F183:F185)</f>
        <v>120</v>
      </c>
      <c r="G186" s="132"/>
      <c r="H186" s="14"/>
    </row>
    <row r="187" spans="1:9" ht="30" x14ac:dyDescent="0.25">
      <c r="A187" s="257"/>
      <c r="B187" s="138" t="s">
        <v>160</v>
      </c>
      <c r="C187" s="122" t="s">
        <v>161</v>
      </c>
      <c r="D187" s="137">
        <v>35</v>
      </c>
      <c r="E187" s="132">
        <v>1</v>
      </c>
      <c r="F187" s="132">
        <f t="shared" si="0"/>
        <v>35</v>
      </c>
      <c r="G187" s="132" t="s">
        <v>104</v>
      </c>
      <c r="H187" s="14" t="s">
        <v>149</v>
      </c>
    </row>
    <row r="188" spans="1:9" x14ac:dyDescent="0.25">
      <c r="A188" s="258"/>
      <c r="B188" s="112" t="s">
        <v>20</v>
      </c>
      <c r="C188" s="81"/>
      <c r="D188" s="82"/>
      <c r="E188" s="82"/>
      <c r="F188" s="83">
        <v>35</v>
      </c>
      <c r="G188" s="82"/>
      <c r="H188" s="81"/>
    </row>
    <row r="189" spans="1:9" x14ac:dyDescent="0.25">
      <c r="A189" s="259"/>
      <c r="B189" s="142" t="s">
        <v>31</v>
      </c>
      <c r="C189" s="143"/>
      <c r="D189" s="144"/>
      <c r="E189" s="144"/>
      <c r="F189" s="145">
        <f>F182+F186+F188</f>
        <v>545</v>
      </c>
      <c r="G189" s="144"/>
      <c r="H189" s="143"/>
    </row>
    <row r="190" spans="1:9" ht="28.5" x14ac:dyDescent="0.25">
      <c r="A190" s="251" t="s">
        <v>180</v>
      </c>
      <c r="B190" s="248" t="s">
        <v>23</v>
      </c>
      <c r="C190" s="90" t="s">
        <v>163</v>
      </c>
      <c r="D190" s="91">
        <v>30</v>
      </c>
      <c r="E190" s="91">
        <v>2</v>
      </c>
      <c r="F190" s="91">
        <v>60</v>
      </c>
      <c r="G190" s="91" t="s">
        <v>164</v>
      </c>
      <c r="H190" s="90" t="s">
        <v>165</v>
      </c>
    </row>
    <row r="191" spans="1:9" ht="28.5" x14ac:dyDescent="0.25">
      <c r="A191" s="252"/>
      <c r="B191" s="260"/>
      <c r="C191" s="90" t="s">
        <v>166</v>
      </c>
      <c r="D191" s="91">
        <v>30</v>
      </c>
      <c r="E191" s="91">
        <v>2</v>
      </c>
      <c r="F191" s="91">
        <v>60</v>
      </c>
      <c r="G191" s="91" t="s">
        <v>164</v>
      </c>
      <c r="H191" s="90" t="s">
        <v>165</v>
      </c>
    </row>
    <row r="192" spans="1:9" ht="28.5" x14ac:dyDescent="0.25">
      <c r="A192" s="252"/>
      <c r="B192" s="260"/>
      <c r="C192" s="90" t="s">
        <v>167</v>
      </c>
      <c r="D192" s="91">
        <v>25</v>
      </c>
      <c r="E192" s="91">
        <v>1</v>
      </c>
      <c r="F192" s="91">
        <v>25</v>
      </c>
      <c r="G192" s="91" t="s">
        <v>164</v>
      </c>
      <c r="H192" s="90" t="s">
        <v>165</v>
      </c>
    </row>
    <row r="193" spans="1:8" ht="28.5" x14ac:dyDescent="0.25">
      <c r="A193" s="252"/>
      <c r="B193" s="260"/>
      <c r="C193" s="90" t="s">
        <v>168</v>
      </c>
      <c r="D193" s="91">
        <v>25</v>
      </c>
      <c r="E193" s="91">
        <v>1</v>
      </c>
      <c r="F193" s="91">
        <v>25</v>
      </c>
      <c r="G193" s="91" t="s">
        <v>164</v>
      </c>
      <c r="H193" s="90" t="s">
        <v>165</v>
      </c>
    </row>
    <row r="194" spans="1:8" ht="28.5" x14ac:dyDescent="0.25">
      <c r="A194" s="252"/>
      <c r="B194" s="260"/>
      <c r="C194" s="90" t="s">
        <v>169</v>
      </c>
      <c r="D194" s="91">
        <v>25</v>
      </c>
      <c r="E194" s="91">
        <v>1</v>
      </c>
      <c r="F194" s="91">
        <v>25</v>
      </c>
      <c r="G194" s="91" t="s">
        <v>164</v>
      </c>
      <c r="H194" s="90" t="s">
        <v>165</v>
      </c>
    </row>
    <row r="195" spans="1:8" ht="28.5" x14ac:dyDescent="0.25">
      <c r="A195" s="252"/>
      <c r="B195" s="260"/>
      <c r="C195" s="90" t="s">
        <v>170</v>
      </c>
      <c r="D195" s="91">
        <v>30</v>
      </c>
      <c r="E195" s="91">
        <v>2</v>
      </c>
      <c r="F195" s="91">
        <v>60</v>
      </c>
      <c r="G195" s="91" t="s">
        <v>164</v>
      </c>
      <c r="H195" s="90" t="s">
        <v>165</v>
      </c>
    </row>
    <row r="196" spans="1:8" ht="28.5" x14ac:dyDescent="0.25">
      <c r="A196" s="252"/>
      <c r="B196" s="260"/>
      <c r="C196" s="90" t="s">
        <v>171</v>
      </c>
      <c r="D196" s="91">
        <v>30</v>
      </c>
      <c r="E196" s="91">
        <v>1</v>
      </c>
      <c r="F196" s="91">
        <v>30</v>
      </c>
      <c r="G196" s="91" t="s">
        <v>164</v>
      </c>
      <c r="H196" s="90" t="s">
        <v>165</v>
      </c>
    </row>
    <row r="197" spans="1:8" ht="28.5" x14ac:dyDescent="0.25">
      <c r="A197" s="252"/>
      <c r="B197" s="260"/>
      <c r="C197" s="90" t="s">
        <v>171</v>
      </c>
      <c r="D197" s="91">
        <v>35</v>
      </c>
      <c r="E197" s="91">
        <v>2</v>
      </c>
      <c r="F197" s="91">
        <v>70</v>
      </c>
      <c r="G197" s="91" t="s">
        <v>172</v>
      </c>
      <c r="H197" s="90" t="s">
        <v>165</v>
      </c>
    </row>
    <row r="198" spans="1:8" x14ac:dyDescent="0.25">
      <c r="A198" s="252"/>
      <c r="B198" s="128" t="s">
        <v>20</v>
      </c>
      <c r="C198" s="101"/>
      <c r="D198" s="102"/>
      <c r="E198" s="102"/>
      <c r="F198" s="103">
        <f>SUM(F190:F197)</f>
        <v>355</v>
      </c>
      <c r="G198" s="102"/>
      <c r="H198" s="101"/>
    </row>
    <row r="199" spans="1:8" ht="28.5" x14ac:dyDescent="0.25">
      <c r="A199" s="252"/>
      <c r="B199" s="90" t="s">
        <v>32</v>
      </c>
      <c r="C199" s="90" t="s">
        <v>173</v>
      </c>
      <c r="D199" s="91">
        <v>30</v>
      </c>
      <c r="E199" s="91">
        <v>1</v>
      </c>
      <c r="F199" s="91">
        <v>30</v>
      </c>
      <c r="G199" s="91" t="s">
        <v>172</v>
      </c>
      <c r="H199" s="90" t="s">
        <v>165</v>
      </c>
    </row>
    <row r="200" spans="1:8" x14ac:dyDescent="0.25">
      <c r="A200" s="252"/>
      <c r="B200" s="65" t="s">
        <v>20</v>
      </c>
      <c r="C200" s="84"/>
      <c r="D200" s="93"/>
      <c r="E200" s="93"/>
      <c r="F200" s="94">
        <v>30</v>
      </c>
      <c r="G200" s="93"/>
      <c r="H200" s="84"/>
    </row>
    <row r="201" spans="1:8" ht="42.75" x14ac:dyDescent="0.25">
      <c r="A201" s="252"/>
      <c r="B201" s="248" t="s">
        <v>174</v>
      </c>
      <c r="C201" s="90" t="s">
        <v>175</v>
      </c>
      <c r="D201" s="91">
        <v>25</v>
      </c>
      <c r="E201" s="91">
        <v>1</v>
      </c>
      <c r="F201" s="91">
        <v>25</v>
      </c>
      <c r="G201" s="91" t="s">
        <v>172</v>
      </c>
      <c r="H201" s="90" t="s">
        <v>165</v>
      </c>
    </row>
    <row r="202" spans="1:8" ht="28.5" x14ac:dyDescent="0.25">
      <c r="A202" s="252"/>
      <c r="B202" s="246"/>
      <c r="C202" s="90" t="s">
        <v>176</v>
      </c>
      <c r="D202" s="91">
        <v>25</v>
      </c>
      <c r="E202" s="91">
        <v>1</v>
      </c>
      <c r="F202" s="91">
        <v>25</v>
      </c>
      <c r="G202" s="91" t="s">
        <v>172</v>
      </c>
      <c r="H202" s="90" t="s">
        <v>165</v>
      </c>
    </row>
    <row r="203" spans="1:8" ht="42.75" x14ac:dyDescent="0.25">
      <c r="A203" s="252"/>
      <c r="B203" s="246"/>
      <c r="C203" s="90" t="s">
        <v>177</v>
      </c>
      <c r="D203" s="91">
        <v>25</v>
      </c>
      <c r="E203" s="91">
        <v>1</v>
      </c>
      <c r="F203" s="91">
        <v>25</v>
      </c>
      <c r="G203" s="91" t="s">
        <v>178</v>
      </c>
      <c r="H203" s="90" t="s">
        <v>165</v>
      </c>
    </row>
    <row r="204" spans="1:8" x14ac:dyDescent="0.25">
      <c r="A204" s="252"/>
      <c r="B204" s="130" t="s">
        <v>20</v>
      </c>
      <c r="C204" s="101"/>
      <c r="D204" s="102"/>
      <c r="E204" s="102"/>
      <c r="F204" s="103">
        <f>SUM(F201:F203)</f>
        <v>75</v>
      </c>
      <c r="G204" s="102"/>
      <c r="H204" s="101"/>
    </row>
    <row r="205" spans="1:8" ht="42.75" x14ac:dyDescent="0.25">
      <c r="A205" s="252"/>
      <c r="B205" s="174" t="s">
        <v>19</v>
      </c>
      <c r="C205" s="9" t="s">
        <v>179</v>
      </c>
      <c r="D205" s="20">
        <v>30</v>
      </c>
      <c r="E205" s="20">
        <v>1</v>
      </c>
      <c r="F205" s="20">
        <v>30</v>
      </c>
      <c r="G205" s="20" t="s">
        <v>172</v>
      </c>
      <c r="H205" s="9" t="s">
        <v>165</v>
      </c>
    </row>
    <row r="206" spans="1:8" x14ac:dyDescent="0.25">
      <c r="A206" s="252"/>
      <c r="B206" s="129" t="s">
        <v>111</v>
      </c>
      <c r="C206" s="190"/>
      <c r="D206" s="191"/>
      <c r="E206" s="191"/>
      <c r="F206" s="192">
        <f>SUM(F205:F205)</f>
        <v>30</v>
      </c>
      <c r="G206" s="191"/>
      <c r="H206" s="190"/>
    </row>
    <row r="207" spans="1:8" x14ac:dyDescent="0.25">
      <c r="A207" s="252"/>
      <c r="B207" s="147" t="s">
        <v>31</v>
      </c>
      <c r="C207" s="193"/>
      <c r="D207" s="194"/>
      <c r="E207" s="194"/>
      <c r="F207" s="195">
        <f>F198+F200+F204+F206</f>
        <v>490</v>
      </c>
      <c r="G207" s="194"/>
      <c r="H207" s="193"/>
    </row>
    <row r="208" spans="1:8" ht="28.5" x14ac:dyDescent="0.25">
      <c r="A208" s="248" t="s">
        <v>198</v>
      </c>
      <c r="B208" s="248" t="s">
        <v>19</v>
      </c>
      <c r="C208" s="9" t="s">
        <v>182</v>
      </c>
      <c r="D208" s="20">
        <v>35</v>
      </c>
      <c r="E208" s="20">
        <v>2</v>
      </c>
      <c r="F208" s="20">
        <v>70</v>
      </c>
      <c r="G208" s="20" t="s">
        <v>183</v>
      </c>
      <c r="H208" s="9" t="s">
        <v>184</v>
      </c>
    </row>
    <row r="209" spans="1:8" ht="42.75" x14ac:dyDescent="0.25">
      <c r="A209" s="249"/>
      <c r="B209" s="253"/>
      <c r="C209" s="9" t="s">
        <v>185</v>
      </c>
      <c r="D209" s="20">
        <v>35</v>
      </c>
      <c r="E209" s="20">
        <v>1</v>
      </c>
      <c r="F209" s="20">
        <v>35</v>
      </c>
      <c r="G209" s="20" t="s">
        <v>186</v>
      </c>
      <c r="H209" s="9" t="s">
        <v>184</v>
      </c>
    </row>
    <row r="210" spans="1:8" ht="28.5" x14ac:dyDescent="0.25">
      <c r="A210" s="249"/>
      <c r="B210" s="253"/>
      <c r="C210" s="9" t="s">
        <v>187</v>
      </c>
      <c r="D210" s="20">
        <v>35</v>
      </c>
      <c r="E210" s="20">
        <v>3</v>
      </c>
      <c r="F210" s="20">
        <v>105</v>
      </c>
      <c r="G210" s="20" t="s">
        <v>186</v>
      </c>
      <c r="H210" s="9" t="s">
        <v>184</v>
      </c>
    </row>
    <row r="211" spans="1:8" ht="28.5" x14ac:dyDescent="0.25">
      <c r="A211" s="249"/>
      <c r="B211" s="253"/>
      <c r="C211" s="9" t="s">
        <v>188</v>
      </c>
      <c r="D211" s="20">
        <v>35</v>
      </c>
      <c r="E211" s="20">
        <v>1</v>
      </c>
      <c r="F211" s="20">
        <v>35</v>
      </c>
      <c r="G211" s="20" t="s">
        <v>186</v>
      </c>
      <c r="H211" s="9" t="s">
        <v>184</v>
      </c>
    </row>
    <row r="212" spans="1:8" ht="28.5" x14ac:dyDescent="0.25">
      <c r="A212" s="249"/>
      <c r="B212" s="253"/>
      <c r="C212" s="9" t="s">
        <v>189</v>
      </c>
      <c r="D212" s="20">
        <v>35</v>
      </c>
      <c r="E212" s="20">
        <v>1</v>
      </c>
      <c r="F212" s="20">
        <v>35</v>
      </c>
      <c r="G212" s="20" t="s">
        <v>186</v>
      </c>
      <c r="H212" s="9" t="s">
        <v>184</v>
      </c>
    </row>
    <row r="213" spans="1:8" ht="28.5" x14ac:dyDescent="0.25">
      <c r="A213" s="249"/>
      <c r="B213" s="253"/>
      <c r="C213" s="9" t="s">
        <v>189</v>
      </c>
      <c r="D213" s="20">
        <v>35</v>
      </c>
      <c r="E213" s="20">
        <v>2</v>
      </c>
      <c r="F213" s="20">
        <v>70</v>
      </c>
      <c r="G213" s="20" t="s">
        <v>190</v>
      </c>
      <c r="H213" s="9" t="s">
        <v>184</v>
      </c>
    </row>
    <row r="214" spans="1:8" ht="28.5" x14ac:dyDescent="0.25">
      <c r="A214" s="249"/>
      <c r="B214" s="253"/>
      <c r="C214" s="9" t="s">
        <v>182</v>
      </c>
      <c r="D214" s="20">
        <v>35</v>
      </c>
      <c r="E214" s="20">
        <v>1</v>
      </c>
      <c r="F214" s="20">
        <v>35</v>
      </c>
      <c r="G214" s="20" t="s">
        <v>190</v>
      </c>
      <c r="H214" s="9" t="s">
        <v>184</v>
      </c>
    </row>
    <row r="215" spans="1:8" ht="28.5" x14ac:dyDescent="0.25">
      <c r="A215" s="249"/>
      <c r="B215" s="253"/>
      <c r="C215" s="90" t="s">
        <v>188</v>
      </c>
      <c r="D215" s="91">
        <v>35</v>
      </c>
      <c r="E215" s="91">
        <v>1</v>
      </c>
      <c r="F215" s="91">
        <v>35</v>
      </c>
      <c r="G215" s="91" t="s">
        <v>190</v>
      </c>
      <c r="H215" s="90" t="s">
        <v>184</v>
      </c>
    </row>
    <row r="216" spans="1:8" ht="28.5" x14ac:dyDescent="0.25">
      <c r="A216" s="249"/>
      <c r="B216" s="253"/>
      <c r="C216" s="90" t="s">
        <v>191</v>
      </c>
      <c r="D216" s="91">
        <v>35</v>
      </c>
      <c r="E216" s="91">
        <v>1</v>
      </c>
      <c r="F216" s="91">
        <v>35</v>
      </c>
      <c r="G216" s="91" t="s">
        <v>190</v>
      </c>
      <c r="H216" s="90" t="s">
        <v>184</v>
      </c>
    </row>
    <row r="217" spans="1:8" ht="28.5" x14ac:dyDescent="0.25">
      <c r="A217" s="249"/>
      <c r="B217" s="253"/>
      <c r="C217" s="188" t="s">
        <v>192</v>
      </c>
      <c r="D217" s="189">
        <v>35</v>
      </c>
      <c r="E217" s="189">
        <v>1</v>
      </c>
      <c r="F217" s="189">
        <v>35</v>
      </c>
      <c r="G217" s="189" t="s">
        <v>190</v>
      </c>
      <c r="H217" s="188" t="s">
        <v>184</v>
      </c>
    </row>
    <row r="218" spans="1:8" ht="42.75" x14ac:dyDescent="0.25">
      <c r="A218" s="249"/>
      <c r="B218" s="253"/>
      <c r="C218" s="188" t="s">
        <v>185</v>
      </c>
      <c r="D218" s="189">
        <v>35</v>
      </c>
      <c r="E218" s="189">
        <v>1</v>
      </c>
      <c r="F218" s="189">
        <v>35</v>
      </c>
      <c r="G218" s="189" t="s">
        <v>190</v>
      </c>
      <c r="H218" s="188" t="s">
        <v>184</v>
      </c>
    </row>
    <row r="219" spans="1:8" ht="42.75" x14ac:dyDescent="0.25">
      <c r="A219" s="249"/>
      <c r="B219" s="253"/>
      <c r="C219" s="188" t="s">
        <v>185</v>
      </c>
      <c r="D219" s="189">
        <v>35</v>
      </c>
      <c r="E219" s="189">
        <v>1</v>
      </c>
      <c r="F219" s="189">
        <v>35</v>
      </c>
      <c r="G219" s="189" t="s">
        <v>193</v>
      </c>
      <c r="H219" s="188" t="s">
        <v>184</v>
      </c>
    </row>
    <row r="220" spans="1:8" ht="28.5" x14ac:dyDescent="0.25">
      <c r="A220" s="249"/>
      <c r="B220" s="253"/>
      <c r="C220" s="188" t="s">
        <v>188</v>
      </c>
      <c r="D220" s="189">
        <v>35</v>
      </c>
      <c r="E220" s="189">
        <v>1</v>
      </c>
      <c r="F220" s="189">
        <v>35</v>
      </c>
      <c r="G220" s="189" t="s">
        <v>193</v>
      </c>
      <c r="H220" s="188" t="s">
        <v>184</v>
      </c>
    </row>
    <row r="221" spans="1:8" ht="28.5" x14ac:dyDescent="0.25">
      <c r="A221" s="249"/>
      <c r="B221" s="253"/>
      <c r="C221" s="188" t="s">
        <v>189</v>
      </c>
      <c r="D221" s="189">
        <v>35</v>
      </c>
      <c r="E221" s="189">
        <v>1</v>
      </c>
      <c r="F221" s="189">
        <v>35</v>
      </c>
      <c r="G221" s="189" t="s">
        <v>193</v>
      </c>
      <c r="H221" s="188" t="s">
        <v>184</v>
      </c>
    </row>
    <row r="222" spans="1:8" x14ac:dyDescent="0.25">
      <c r="A222" s="249"/>
      <c r="B222" s="253"/>
      <c r="C222" s="188" t="s">
        <v>189</v>
      </c>
      <c r="D222" s="189">
        <v>35</v>
      </c>
      <c r="E222" s="189">
        <v>2</v>
      </c>
      <c r="F222" s="189">
        <v>70</v>
      </c>
      <c r="G222" s="189" t="s">
        <v>97</v>
      </c>
      <c r="H222" s="188" t="s">
        <v>194</v>
      </c>
    </row>
    <row r="223" spans="1:8" ht="42.75" x14ac:dyDescent="0.25">
      <c r="A223" s="249"/>
      <c r="B223" s="253"/>
      <c r="C223" s="188" t="s">
        <v>185</v>
      </c>
      <c r="D223" s="189">
        <v>35</v>
      </c>
      <c r="E223" s="189">
        <v>1</v>
      </c>
      <c r="F223" s="189">
        <v>35</v>
      </c>
      <c r="G223" s="189" t="s">
        <v>190</v>
      </c>
      <c r="H223" s="188" t="s">
        <v>194</v>
      </c>
    </row>
    <row r="224" spans="1:8" x14ac:dyDescent="0.25">
      <c r="A224" s="249"/>
      <c r="B224" s="146" t="s">
        <v>20</v>
      </c>
      <c r="C224" s="101"/>
      <c r="D224" s="102"/>
      <c r="E224" s="102"/>
      <c r="F224" s="148">
        <f>SUM(F208:F223)</f>
        <v>735</v>
      </c>
      <c r="G224" s="102"/>
      <c r="H224" s="101"/>
    </row>
    <row r="225" spans="1:8" ht="28.5" x14ac:dyDescent="0.25">
      <c r="A225" s="249"/>
      <c r="B225" s="254" t="s">
        <v>195</v>
      </c>
      <c r="C225" s="90" t="s">
        <v>196</v>
      </c>
      <c r="D225" s="91">
        <v>35</v>
      </c>
      <c r="E225" s="91">
        <v>1</v>
      </c>
      <c r="F225" s="91">
        <v>35</v>
      </c>
      <c r="G225" s="91" t="s">
        <v>116</v>
      </c>
      <c r="H225" s="90" t="s">
        <v>184</v>
      </c>
    </row>
    <row r="226" spans="1:8" ht="28.5" x14ac:dyDescent="0.25">
      <c r="A226" s="249"/>
      <c r="B226" s="255"/>
      <c r="C226" s="90" t="s">
        <v>197</v>
      </c>
      <c r="D226" s="91">
        <v>35</v>
      </c>
      <c r="E226" s="91">
        <v>1</v>
      </c>
      <c r="F226" s="91">
        <v>35</v>
      </c>
      <c r="G226" s="91" t="s">
        <v>116</v>
      </c>
      <c r="H226" s="90" t="s">
        <v>194</v>
      </c>
    </row>
    <row r="227" spans="1:8" x14ac:dyDescent="0.25">
      <c r="A227" s="249"/>
      <c r="B227" s="146" t="s">
        <v>20</v>
      </c>
      <c r="C227" s="101"/>
      <c r="D227" s="102"/>
      <c r="E227" s="103">
        <v>23</v>
      </c>
      <c r="F227" s="103">
        <v>70</v>
      </c>
      <c r="G227" s="102"/>
      <c r="H227" s="101"/>
    </row>
    <row r="228" spans="1:8" x14ac:dyDescent="0.25">
      <c r="A228" s="250"/>
      <c r="B228" s="153" t="s">
        <v>31</v>
      </c>
      <c r="C228" s="114"/>
      <c r="D228" s="115"/>
      <c r="E228" s="115"/>
      <c r="F228" s="116">
        <f>F224+F227</f>
        <v>805</v>
      </c>
      <c r="G228" s="115"/>
      <c r="H228" s="114"/>
    </row>
    <row r="229" spans="1:8" x14ac:dyDescent="0.25">
      <c r="A229" s="247" t="s">
        <v>215</v>
      </c>
      <c r="B229" s="245" t="s">
        <v>19</v>
      </c>
      <c r="C229" s="124" t="s">
        <v>84</v>
      </c>
      <c r="D229" s="123">
        <v>35</v>
      </c>
      <c r="E229" s="124">
        <v>1</v>
      </c>
      <c r="F229" s="124">
        <v>35</v>
      </c>
      <c r="G229" s="124" t="s">
        <v>104</v>
      </c>
      <c r="H229" s="123" t="s">
        <v>199</v>
      </c>
    </row>
    <row r="230" spans="1:8" x14ac:dyDescent="0.25">
      <c r="A230" s="246"/>
      <c r="B230" s="246"/>
      <c r="C230" s="124" t="s">
        <v>200</v>
      </c>
      <c r="D230" s="123">
        <v>35</v>
      </c>
      <c r="E230" s="124">
        <v>4</v>
      </c>
      <c r="F230" s="124">
        <v>140</v>
      </c>
      <c r="G230" s="124" t="s">
        <v>97</v>
      </c>
      <c r="H230" s="123" t="s">
        <v>199</v>
      </c>
    </row>
    <row r="231" spans="1:8" x14ac:dyDescent="0.25">
      <c r="A231" s="246"/>
      <c r="B231" s="246"/>
      <c r="C231" s="124" t="s">
        <v>200</v>
      </c>
      <c r="D231" s="123">
        <v>35</v>
      </c>
      <c r="E231" s="124">
        <v>1</v>
      </c>
      <c r="F231" s="124">
        <v>35</v>
      </c>
      <c r="G231" s="124" t="s">
        <v>104</v>
      </c>
      <c r="H231" s="123" t="s">
        <v>199</v>
      </c>
    </row>
    <row r="232" spans="1:8" x14ac:dyDescent="0.25">
      <c r="A232" s="246"/>
      <c r="B232" s="246"/>
      <c r="C232" s="124" t="s">
        <v>201</v>
      </c>
      <c r="D232" s="123">
        <v>35</v>
      </c>
      <c r="E232" s="124">
        <v>4</v>
      </c>
      <c r="F232" s="124">
        <v>140</v>
      </c>
      <c r="G232" s="124" t="s">
        <v>104</v>
      </c>
      <c r="H232" s="123" t="s">
        <v>199</v>
      </c>
    </row>
    <row r="233" spans="1:8" x14ac:dyDescent="0.25">
      <c r="A233" s="246"/>
      <c r="B233" s="246"/>
      <c r="C233" s="124" t="s">
        <v>202</v>
      </c>
      <c r="D233" s="123">
        <v>35</v>
      </c>
      <c r="E233" s="124">
        <v>34</v>
      </c>
      <c r="F233" s="124">
        <v>1190</v>
      </c>
      <c r="G233" s="124" t="s">
        <v>97</v>
      </c>
      <c r="H233" s="123" t="s">
        <v>199</v>
      </c>
    </row>
    <row r="234" spans="1:8" x14ac:dyDescent="0.25">
      <c r="A234" s="246"/>
      <c r="B234" s="246"/>
      <c r="C234" s="124" t="s">
        <v>202</v>
      </c>
      <c r="D234" s="123">
        <v>35</v>
      </c>
      <c r="E234" s="124">
        <v>4</v>
      </c>
      <c r="F234" s="124">
        <v>140</v>
      </c>
      <c r="G234" s="124" t="s">
        <v>104</v>
      </c>
      <c r="H234" s="123" t="s">
        <v>199</v>
      </c>
    </row>
    <row r="235" spans="1:8" x14ac:dyDescent="0.25">
      <c r="A235" s="246"/>
      <c r="B235" s="246"/>
      <c r="C235" s="124" t="s">
        <v>202</v>
      </c>
      <c r="D235" s="123">
        <v>35</v>
      </c>
      <c r="E235" s="124">
        <v>6</v>
      </c>
      <c r="F235" s="124">
        <v>210</v>
      </c>
      <c r="G235" s="124" t="s">
        <v>116</v>
      </c>
      <c r="H235" s="123" t="s">
        <v>199</v>
      </c>
    </row>
    <row r="236" spans="1:8" x14ac:dyDescent="0.25">
      <c r="A236" s="246"/>
      <c r="B236" s="246"/>
      <c r="C236" s="124" t="s">
        <v>202</v>
      </c>
      <c r="D236" s="123">
        <v>35</v>
      </c>
      <c r="E236" s="124">
        <v>6</v>
      </c>
      <c r="F236" s="124">
        <v>210</v>
      </c>
      <c r="G236" s="124" t="s">
        <v>203</v>
      </c>
      <c r="H236" s="123" t="s">
        <v>199</v>
      </c>
    </row>
    <row r="237" spans="1:8" x14ac:dyDescent="0.25">
      <c r="A237" s="246"/>
      <c r="B237" s="246"/>
      <c r="C237" s="124" t="s">
        <v>204</v>
      </c>
      <c r="D237" s="123">
        <v>35</v>
      </c>
      <c r="E237" s="124">
        <v>4</v>
      </c>
      <c r="F237" s="124">
        <v>140</v>
      </c>
      <c r="G237" s="124" t="s">
        <v>97</v>
      </c>
      <c r="H237" s="123" t="s">
        <v>199</v>
      </c>
    </row>
    <row r="238" spans="1:8" x14ac:dyDescent="0.25">
      <c r="A238" s="246"/>
      <c r="B238" s="246"/>
      <c r="C238" s="124" t="s">
        <v>204</v>
      </c>
      <c r="D238" s="123">
        <v>35</v>
      </c>
      <c r="E238" s="124">
        <v>2</v>
      </c>
      <c r="F238" s="124">
        <v>70</v>
      </c>
      <c r="G238" s="124" t="s">
        <v>104</v>
      </c>
      <c r="H238" s="123" t="s">
        <v>199</v>
      </c>
    </row>
    <row r="239" spans="1:8" ht="28.5" x14ac:dyDescent="0.25">
      <c r="A239" s="246"/>
      <c r="B239" s="246"/>
      <c r="C239" s="124" t="s">
        <v>205</v>
      </c>
      <c r="D239" s="123">
        <v>35</v>
      </c>
      <c r="E239" s="124">
        <v>21</v>
      </c>
      <c r="F239" s="124">
        <v>735</v>
      </c>
      <c r="G239" s="124" t="s">
        <v>97</v>
      </c>
      <c r="H239" s="123" t="s">
        <v>199</v>
      </c>
    </row>
    <row r="240" spans="1:8" ht="28.5" x14ac:dyDescent="0.25">
      <c r="A240" s="246"/>
      <c r="B240" s="246"/>
      <c r="C240" s="124" t="s">
        <v>205</v>
      </c>
      <c r="D240" s="123">
        <v>35</v>
      </c>
      <c r="E240" s="124">
        <v>10</v>
      </c>
      <c r="F240" s="124">
        <v>350</v>
      </c>
      <c r="G240" s="124" t="s">
        <v>104</v>
      </c>
      <c r="H240" s="123" t="s">
        <v>199</v>
      </c>
    </row>
    <row r="241" spans="1:8" ht="28.5" x14ac:dyDescent="0.25">
      <c r="A241" s="246"/>
      <c r="B241" s="246"/>
      <c r="C241" s="124" t="s">
        <v>205</v>
      </c>
      <c r="D241" s="123">
        <v>35</v>
      </c>
      <c r="E241" s="124">
        <v>3</v>
      </c>
      <c r="F241" s="124">
        <v>90</v>
      </c>
      <c r="G241" s="124" t="s">
        <v>203</v>
      </c>
      <c r="H241" s="123" t="s">
        <v>206</v>
      </c>
    </row>
    <row r="242" spans="1:8" ht="28.5" x14ac:dyDescent="0.25">
      <c r="A242" s="246"/>
      <c r="B242" s="246"/>
      <c r="C242" s="124" t="s">
        <v>205</v>
      </c>
      <c r="D242" s="123">
        <v>35</v>
      </c>
      <c r="E242" s="124">
        <v>6</v>
      </c>
      <c r="F242" s="124">
        <v>210</v>
      </c>
      <c r="G242" s="124" t="s">
        <v>116</v>
      </c>
      <c r="H242" s="123" t="s">
        <v>207</v>
      </c>
    </row>
    <row r="243" spans="1:8" x14ac:dyDescent="0.25">
      <c r="A243" s="246"/>
      <c r="B243" s="246"/>
      <c r="C243" s="124" t="s">
        <v>208</v>
      </c>
      <c r="D243" s="123">
        <v>35</v>
      </c>
      <c r="E243" s="124">
        <v>2</v>
      </c>
      <c r="F243" s="124">
        <v>70</v>
      </c>
      <c r="G243" s="124" t="s">
        <v>97</v>
      </c>
      <c r="H243" s="123" t="s">
        <v>209</v>
      </c>
    </row>
    <row r="244" spans="1:8" x14ac:dyDescent="0.25">
      <c r="A244" s="246"/>
      <c r="B244" s="246"/>
      <c r="C244" s="124" t="s">
        <v>208</v>
      </c>
      <c r="D244" s="123">
        <v>35</v>
      </c>
      <c r="E244" s="124">
        <v>4</v>
      </c>
      <c r="F244" s="124">
        <v>140</v>
      </c>
      <c r="G244" s="124" t="s">
        <v>104</v>
      </c>
      <c r="H244" s="123" t="s">
        <v>199</v>
      </c>
    </row>
    <row r="245" spans="1:8" ht="28.5" x14ac:dyDescent="0.25">
      <c r="A245" s="246"/>
      <c r="B245" s="246"/>
      <c r="C245" s="124" t="s">
        <v>210</v>
      </c>
      <c r="D245" s="123">
        <v>35</v>
      </c>
      <c r="E245" s="124">
        <v>5</v>
      </c>
      <c r="F245" s="124">
        <v>175</v>
      </c>
      <c r="G245" s="124" t="s">
        <v>97</v>
      </c>
      <c r="H245" s="123" t="s">
        <v>199</v>
      </c>
    </row>
    <row r="246" spans="1:8" ht="28.5" x14ac:dyDescent="0.25">
      <c r="A246" s="246"/>
      <c r="B246" s="246"/>
      <c r="C246" s="124" t="s">
        <v>210</v>
      </c>
      <c r="D246" s="123">
        <v>35</v>
      </c>
      <c r="E246" s="124">
        <v>3</v>
      </c>
      <c r="F246" s="124">
        <v>105</v>
      </c>
      <c r="G246" s="124" t="s">
        <v>104</v>
      </c>
      <c r="H246" s="123" t="s">
        <v>206</v>
      </c>
    </row>
    <row r="247" spans="1:8" ht="28.5" x14ac:dyDescent="0.25">
      <c r="A247" s="246"/>
      <c r="B247" s="246"/>
      <c r="C247" s="124" t="s">
        <v>210</v>
      </c>
      <c r="D247" s="123">
        <v>35</v>
      </c>
      <c r="E247" s="123">
        <v>1</v>
      </c>
      <c r="F247" s="123">
        <v>35</v>
      </c>
      <c r="G247" s="124" t="s">
        <v>116</v>
      </c>
      <c r="H247" s="123" t="s">
        <v>207</v>
      </c>
    </row>
    <row r="248" spans="1:8" ht="28.5" x14ac:dyDescent="0.25">
      <c r="A248" s="246"/>
      <c r="B248" s="246"/>
      <c r="C248" s="124" t="s">
        <v>211</v>
      </c>
      <c r="D248" s="123">
        <v>35</v>
      </c>
      <c r="E248" s="123">
        <v>6</v>
      </c>
      <c r="F248" s="123">
        <v>200</v>
      </c>
      <c r="G248" s="124" t="s">
        <v>97</v>
      </c>
      <c r="H248" s="123" t="s">
        <v>209</v>
      </c>
    </row>
    <row r="249" spans="1:8" ht="28.5" x14ac:dyDescent="0.25">
      <c r="A249" s="246"/>
      <c r="B249" s="246"/>
      <c r="C249" s="124" t="s">
        <v>211</v>
      </c>
      <c r="D249" s="123">
        <v>35</v>
      </c>
      <c r="E249" s="123">
        <v>6</v>
      </c>
      <c r="F249" s="123">
        <v>200</v>
      </c>
      <c r="G249" s="124" t="s">
        <v>104</v>
      </c>
      <c r="H249" s="123" t="s">
        <v>212</v>
      </c>
    </row>
    <row r="250" spans="1:8" ht="28.5" x14ac:dyDescent="0.25">
      <c r="A250" s="246"/>
      <c r="B250" s="246"/>
      <c r="C250" s="124" t="s">
        <v>211</v>
      </c>
      <c r="D250" s="196">
        <v>35</v>
      </c>
      <c r="E250" s="196">
        <v>6</v>
      </c>
      <c r="F250" s="123">
        <v>200</v>
      </c>
      <c r="G250" s="196" t="s">
        <v>116</v>
      </c>
      <c r="H250" s="123" t="s">
        <v>199</v>
      </c>
    </row>
    <row r="251" spans="1:8" ht="28.5" x14ac:dyDescent="0.25">
      <c r="A251" s="246"/>
      <c r="B251" s="246"/>
      <c r="C251" s="124" t="s">
        <v>211</v>
      </c>
      <c r="D251" s="196">
        <v>35</v>
      </c>
      <c r="E251" s="196">
        <v>3</v>
      </c>
      <c r="F251" s="196">
        <v>100</v>
      </c>
      <c r="G251" s="196" t="s">
        <v>203</v>
      </c>
      <c r="H251" s="123" t="s">
        <v>206</v>
      </c>
    </row>
    <row r="252" spans="1:8" x14ac:dyDescent="0.25">
      <c r="A252" s="246"/>
      <c r="B252" s="127" t="s">
        <v>20</v>
      </c>
      <c r="C252" s="35"/>
      <c r="D252" s="151"/>
      <c r="E252" s="151"/>
      <c r="F252" s="152">
        <f>SUM(F229:F251)</f>
        <v>4920</v>
      </c>
      <c r="G252" s="151"/>
      <c r="H252" s="34"/>
    </row>
    <row r="253" spans="1:8" x14ac:dyDescent="0.25">
      <c r="A253" s="246"/>
      <c r="B253" s="247" t="s">
        <v>23</v>
      </c>
      <c r="C253" s="14" t="s">
        <v>213</v>
      </c>
      <c r="D253" s="149">
        <v>35</v>
      </c>
      <c r="E253" s="149">
        <v>9</v>
      </c>
      <c r="F253" s="149">
        <v>315</v>
      </c>
      <c r="G253" s="149" t="s">
        <v>97</v>
      </c>
      <c r="H253" s="6" t="s">
        <v>207</v>
      </c>
    </row>
    <row r="254" spans="1:8" x14ac:dyDescent="0.25">
      <c r="A254" s="246"/>
      <c r="B254" s="248"/>
      <c r="C254" s="14" t="s">
        <v>213</v>
      </c>
      <c r="D254" s="149">
        <v>35</v>
      </c>
      <c r="E254" s="149">
        <v>3</v>
      </c>
      <c r="F254" s="149">
        <v>105</v>
      </c>
      <c r="G254" s="149" t="s">
        <v>116</v>
      </c>
      <c r="H254" s="6" t="s">
        <v>209</v>
      </c>
    </row>
    <row r="255" spans="1:8" x14ac:dyDescent="0.25">
      <c r="A255" s="246"/>
      <c r="B255" s="129" t="s">
        <v>111</v>
      </c>
      <c r="C255" s="130"/>
      <c r="D255" s="150"/>
      <c r="E255" s="150"/>
      <c r="F255" s="150">
        <f>SUM(F253:F254)</f>
        <v>420</v>
      </c>
      <c r="G255" s="150"/>
      <c r="H255" s="129"/>
    </row>
    <row r="256" spans="1:8" ht="30" x14ac:dyDescent="0.25">
      <c r="A256" s="246"/>
      <c r="B256" s="16" t="s">
        <v>56</v>
      </c>
      <c r="C256" s="14" t="s">
        <v>214</v>
      </c>
      <c r="D256" s="6">
        <v>50</v>
      </c>
      <c r="E256" s="14">
        <v>1</v>
      </c>
      <c r="F256" s="14">
        <v>50</v>
      </c>
      <c r="G256" s="14" t="s">
        <v>104</v>
      </c>
      <c r="H256" s="6" t="s">
        <v>207</v>
      </c>
    </row>
    <row r="257" spans="1:8" x14ac:dyDescent="0.25">
      <c r="A257" s="249"/>
      <c r="B257" s="118" t="s">
        <v>111</v>
      </c>
      <c r="C257" s="101"/>
      <c r="D257" s="102"/>
      <c r="E257" s="102"/>
      <c r="F257" s="103">
        <v>50</v>
      </c>
      <c r="G257" s="102"/>
      <c r="H257" s="101"/>
    </row>
    <row r="258" spans="1:8" ht="15.75" thickBot="1" x14ac:dyDescent="0.3">
      <c r="A258" s="250"/>
      <c r="B258" s="126" t="s">
        <v>31</v>
      </c>
      <c r="C258" s="105"/>
      <c r="D258" s="106"/>
      <c r="E258" s="106"/>
      <c r="F258" s="107">
        <f>F252+F255+F257</f>
        <v>5390</v>
      </c>
      <c r="G258" s="106"/>
      <c r="H258" s="105"/>
    </row>
    <row r="259" spans="1:8" ht="28.5" x14ac:dyDescent="0.25">
      <c r="A259" s="271" t="s">
        <v>225</v>
      </c>
      <c r="B259" s="95" t="s">
        <v>32</v>
      </c>
      <c r="C259" s="95" t="s">
        <v>216</v>
      </c>
      <c r="D259" s="96">
        <v>35</v>
      </c>
      <c r="E259" s="96">
        <v>2</v>
      </c>
      <c r="F259" s="96">
        <v>70</v>
      </c>
      <c r="G259" s="96" t="s">
        <v>217</v>
      </c>
      <c r="H259" s="97" t="s">
        <v>218</v>
      </c>
    </row>
    <row r="260" spans="1:8" x14ac:dyDescent="0.25">
      <c r="A260" s="300"/>
      <c r="B260" s="101" t="s">
        <v>111</v>
      </c>
      <c r="C260" s="101"/>
      <c r="D260" s="102">
        <v>35</v>
      </c>
      <c r="E260" s="102">
        <v>2</v>
      </c>
      <c r="F260" s="103">
        <v>70</v>
      </c>
      <c r="G260" s="102"/>
      <c r="H260" s="104"/>
    </row>
    <row r="261" spans="1:8" ht="28.5" x14ac:dyDescent="0.25">
      <c r="A261" s="300"/>
      <c r="B261" s="268" t="s">
        <v>23</v>
      </c>
      <c r="C261" s="90" t="s">
        <v>219</v>
      </c>
      <c r="D261" s="91">
        <v>30</v>
      </c>
      <c r="E261" s="91">
        <v>1</v>
      </c>
      <c r="F261" s="91">
        <v>30</v>
      </c>
      <c r="G261" s="91" t="s">
        <v>220</v>
      </c>
      <c r="H261" s="98" t="s">
        <v>218</v>
      </c>
    </row>
    <row r="262" spans="1:8" ht="28.5" x14ac:dyDescent="0.25">
      <c r="A262" s="300"/>
      <c r="B262" s="289"/>
      <c r="C262" s="90" t="s">
        <v>219</v>
      </c>
      <c r="D262" s="91">
        <v>30</v>
      </c>
      <c r="E262" s="91">
        <v>1</v>
      </c>
      <c r="F262" s="91">
        <v>30</v>
      </c>
      <c r="G262" s="91" t="s">
        <v>220</v>
      </c>
      <c r="H262" s="98" t="s">
        <v>218</v>
      </c>
    </row>
    <row r="263" spans="1:8" ht="28.5" x14ac:dyDescent="0.25">
      <c r="A263" s="300"/>
      <c r="B263" s="289"/>
      <c r="C263" s="90" t="s">
        <v>219</v>
      </c>
      <c r="D263" s="91">
        <v>30</v>
      </c>
      <c r="E263" s="91">
        <v>1</v>
      </c>
      <c r="F263" s="91">
        <v>30</v>
      </c>
      <c r="G263" s="91" t="s">
        <v>220</v>
      </c>
      <c r="H263" s="98" t="s">
        <v>218</v>
      </c>
    </row>
    <row r="264" spans="1:8" ht="28.5" x14ac:dyDescent="0.25">
      <c r="A264" s="300"/>
      <c r="B264" s="289"/>
      <c r="C264" s="90" t="s">
        <v>219</v>
      </c>
      <c r="D264" s="91">
        <v>30</v>
      </c>
      <c r="E264" s="91">
        <v>1</v>
      </c>
      <c r="F264" s="91">
        <v>30</v>
      </c>
      <c r="G264" s="91" t="s">
        <v>220</v>
      </c>
      <c r="H264" s="98" t="s">
        <v>218</v>
      </c>
    </row>
    <row r="265" spans="1:8" ht="28.5" x14ac:dyDescent="0.25">
      <c r="A265" s="300"/>
      <c r="B265" s="289"/>
      <c r="C265" s="90" t="s">
        <v>221</v>
      </c>
      <c r="D265" s="91">
        <v>30</v>
      </c>
      <c r="E265" s="91">
        <v>1</v>
      </c>
      <c r="F265" s="91">
        <v>30</v>
      </c>
      <c r="G265" s="91" t="s">
        <v>220</v>
      </c>
      <c r="H265" s="98" t="s">
        <v>218</v>
      </c>
    </row>
    <row r="266" spans="1:8" ht="28.5" x14ac:dyDescent="0.25">
      <c r="A266" s="300"/>
      <c r="B266" s="289"/>
      <c r="C266" s="90" t="s">
        <v>221</v>
      </c>
      <c r="D266" s="91">
        <v>30</v>
      </c>
      <c r="E266" s="91">
        <v>1</v>
      </c>
      <c r="F266" s="91">
        <v>30</v>
      </c>
      <c r="G266" s="91" t="s">
        <v>220</v>
      </c>
      <c r="H266" s="98" t="s">
        <v>218</v>
      </c>
    </row>
    <row r="267" spans="1:8" ht="28.5" x14ac:dyDescent="0.25">
      <c r="A267" s="300"/>
      <c r="B267" s="289"/>
      <c r="C267" s="90" t="s">
        <v>221</v>
      </c>
      <c r="D267" s="91">
        <v>30</v>
      </c>
      <c r="E267" s="91">
        <v>1</v>
      </c>
      <c r="F267" s="91">
        <v>30</v>
      </c>
      <c r="G267" s="91" t="s">
        <v>220</v>
      </c>
      <c r="H267" s="98" t="s">
        <v>218</v>
      </c>
    </row>
    <row r="268" spans="1:8" ht="28.5" x14ac:dyDescent="0.25">
      <c r="A268" s="300"/>
      <c r="B268" s="289"/>
      <c r="C268" s="90" t="s">
        <v>221</v>
      </c>
      <c r="D268" s="91">
        <v>30</v>
      </c>
      <c r="E268" s="91">
        <v>1</v>
      </c>
      <c r="F268" s="91">
        <v>30</v>
      </c>
      <c r="G268" s="91" t="s">
        <v>220</v>
      </c>
      <c r="H268" s="98" t="s">
        <v>218</v>
      </c>
    </row>
    <row r="269" spans="1:8" ht="28.5" x14ac:dyDescent="0.25">
      <c r="A269" s="300"/>
      <c r="B269" s="289"/>
      <c r="C269" s="90" t="s">
        <v>221</v>
      </c>
      <c r="D269" s="91">
        <v>30</v>
      </c>
      <c r="E269" s="91">
        <v>1</v>
      </c>
      <c r="F269" s="91">
        <v>30</v>
      </c>
      <c r="G269" s="91" t="s">
        <v>220</v>
      </c>
      <c r="H269" s="98" t="s">
        <v>218</v>
      </c>
    </row>
    <row r="270" spans="1:8" ht="28.5" x14ac:dyDescent="0.25">
      <c r="A270" s="300"/>
      <c r="B270" s="290"/>
      <c r="C270" s="90" t="s">
        <v>216</v>
      </c>
      <c r="D270" s="91">
        <v>30</v>
      </c>
      <c r="E270" s="91">
        <v>2</v>
      </c>
      <c r="F270" s="91">
        <v>60</v>
      </c>
      <c r="G270" s="91" t="s">
        <v>220</v>
      </c>
      <c r="H270" s="98" t="s">
        <v>218</v>
      </c>
    </row>
    <row r="271" spans="1:8" x14ac:dyDescent="0.25">
      <c r="A271" s="300"/>
      <c r="B271" s="118" t="s">
        <v>111</v>
      </c>
      <c r="C271" s="101"/>
      <c r="D271" s="102">
        <v>300</v>
      </c>
      <c r="E271" s="102">
        <v>11</v>
      </c>
      <c r="F271" s="103">
        <f>SUM(F261:F270)</f>
        <v>330</v>
      </c>
      <c r="G271" s="102"/>
      <c r="H271" s="104"/>
    </row>
    <row r="272" spans="1:8" ht="28.5" x14ac:dyDescent="0.25">
      <c r="A272" s="300"/>
      <c r="B272" s="268" t="s">
        <v>19</v>
      </c>
      <c r="C272" s="90" t="s">
        <v>222</v>
      </c>
      <c r="D272" s="91">
        <v>35</v>
      </c>
      <c r="E272" s="91">
        <v>4</v>
      </c>
      <c r="F272" s="91">
        <v>140</v>
      </c>
      <c r="G272" s="91" t="s">
        <v>220</v>
      </c>
      <c r="H272" s="98" t="s">
        <v>218</v>
      </c>
    </row>
    <row r="273" spans="1:9" ht="28.5" x14ac:dyDescent="0.25">
      <c r="A273" s="300"/>
      <c r="B273" s="289"/>
      <c r="C273" s="90" t="s">
        <v>223</v>
      </c>
      <c r="D273" s="91">
        <v>35</v>
      </c>
      <c r="E273" s="91">
        <v>1</v>
      </c>
      <c r="F273" s="91">
        <v>35</v>
      </c>
      <c r="G273" s="91" t="s">
        <v>220</v>
      </c>
      <c r="H273" s="98" t="s">
        <v>218</v>
      </c>
    </row>
    <row r="274" spans="1:9" ht="28.5" x14ac:dyDescent="0.25">
      <c r="A274" s="300"/>
      <c r="B274" s="290"/>
      <c r="C274" s="90" t="s">
        <v>223</v>
      </c>
      <c r="D274" s="91">
        <v>35</v>
      </c>
      <c r="E274" s="91">
        <v>1</v>
      </c>
      <c r="F274" s="91">
        <v>35</v>
      </c>
      <c r="G274" s="91" t="s">
        <v>217</v>
      </c>
      <c r="H274" s="98" t="s">
        <v>218</v>
      </c>
    </row>
    <row r="275" spans="1:9" x14ac:dyDescent="0.25">
      <c r="A275" s="300"/>
      <c r="B275" s="118" t="s">
        <v>111</v>
      </c>
      <c r="C275" s="101"/>
      <c r="D275" s="102">
        <v>105</v>
      </c>
      <c r="E275" s="102">
        <v>6</v>
      </c>
      <c r="F275" s="103">
        <f>SUM(F272:F274)</f>
        <v>210</v>
      </c>
      <c r="G275" s="102"/>
      <c r="H275" s="104"/>
    </row>
    <row r="276" spans="1:9" ht="28.5" x14ac:dyDescent="0.25">
      <c r="A276" s="300"/>
      <c r="B276" s="90" t="s">
        <v>160</v>
      </c>
      <c r="C276" s="90" t="s">
        <v>224</v>
      </c>
      <c r="D276" s="91">
        <v>35</v>
      </c>
      <c r="E276" s="91">
        <v>1</v>
      </c>
      <c r="F276" s="91">
        <v>35</v>
      </c>
      <c r="G276" s="91" t="s">
        <v>217</v>
      </c>
      <c r="H276" s="98" t="s">
        <v>218</v>
      </c>
    </row>
    <row r="277" spans="1:9" x14ac:dyDescent="0.25">
      <c r="A277" s="300"/>
      <c r="B277" s="118" t="s">
        <v>20</v>
      </c>
      <c r="C277" s="101"/>
      <c r="D277" s="102"/>
      <c r="E277" s="102"/>
      <c r="F277" s="103">
        <v>35</v>
      </c>
      <c r="G277" s="102"/>
      <c r="H277" s="104"/>
    </row>
    <row r="278" spans="1:9" ht="15.75" thickBot="1" x14ac:dyDescent="0.3">
      <c r="A278" s="301"/>
      <c r="B278" s="155" t="s">
        <v>226</v>
      </c>
      <c r="C278" s="155"/>
      <c r="D278" s="156">
        <v>475</v>
      </c>
      <c r="E278" s="156">
        <v>20</v>
      </c>
      <c r="F278" s="158">
        <f>F260+F271+F275+F277</f>
        <v>645</v>
      </c>
      <c r="G278" s="156"/>
      <c r="H278" s="157"/>
    </row>
    <row r="279" spans="1:9" ht="28.5" x14ac:dyDescent="0.2">
      <c r="A279" s="297" t="s">
        <v>239</v>
      </c>
      <c r="B279" s="302" t="s">
        <v>19</v>
      </c>
      <c r="C279" s="304" t="s">
        <v>227</v>
      </c>
      <c r="D279" s="226">
        <v>35</v>
      </c>
      <c r="E279" s="227">
        <v>8</v>
      </c>
      <c r="F279" s="228">
        <f t="shared" ref="F279:F294" si="1">+D279*E279</f>
        <v>280</v>
      </c>
      <c r="G279" s="229" t="s">
        <v>97</v>
      </c>
      <c r="H279" s="230" t="s">
        <v>228</v>
      </c>
      <c r="I279" s="154"/>
    </row>
    <row r="280" spans="1:9" ht="28.5" x14ac:dyDescent="0.2">
      <c r="A280" s="298"/>
      <c r="B280" s="303"/>
      <c r="C280" s="305"/>
      <c r="D280" s="160">
        <v>35</v>
      </c>
      <c r="E280" s="123">
        <v>4</v>
      </c>
      <c r="F280" s="123">
        <f t="shared" si="1"/>
        <v>140</v>
      </c>
      <c r="G280" s="231" t="s">
        <v>104</v>
      </c>
      <c r="H280" s="232" t="s">
        <v>228</v>
      </c>
      <c r="I280" s="154"/>
    </row>
    <row r="281" spans="1:9" ht="28.5" x14ac:dyDescent="0.2">
      <c r="A281" s="298"/>
      <c r="B281" s="303"/>
      <c r="C281" s="305"/>
      <c r="D281" s="160">
        <v>35</v>
      </c>
      <c r="E281" s="123">
        <v>2</v>
      </c>
      <c r="F281" s="123">
        <f t="shared" si="1"/>
        <v>70</v>
      </c>
      <c r="G281" s="231" t="s">
        <v>203</v>
      </c>
      <c r="H281" s="232" t="s">
        <v>228</v>
      </c>
      <c r="I281" s="154"/>
    </row>
    <row r="282" spans="1:9" ht="28.5" x14ac:dyDescent="0.2">
      <c r="A282" s="298"/>
      <c r="B282" s="303"/>
      <c r="C282" s="305"/>
      <c r="D282" s="160">
        <v>35</v>
      </c>
      <c r="E282" s="123">
        <v>6</v>
      </c>
      <c r="F282" s="123">
        <f t="shared" si="1"/>
        <v>210</v>
      </c>
      <c r="G282" s="231" t="s">
        <v>229</v>
      </c>
      <c r="H282" s="232" t="s">
        <v>228</v>
      </c>
      <c r="I282" s="154"/>
    </row>
    <row r="283" spans="1:9" ht="28.5" x14ac:dyDescent="0.2">
      <c r="A283" s="298"/>
      <c r="B283" s="303"/>
      <c r="C283" s="159" t="s">
        <v>230</v>
      </c>
      <c r="D283" s="160">
        <v>35</v>
      </c>
      <c r="E283" s="233">
        <v>2</v>
      </c>
      <c r="F283" s="233">
        <f t="shared" si="1"/>
        <v>70</v>
      </c>
      <c r="G283" s="231" t="s">
        <v>229</v>
      </c>
      <c r="H283" s="232" t="s">
        <v>231</v>
      </c>
      <c r="I283" s="154"/>
    </row>
    <row r="284" spans="1:9" ht="28.5" x14ac:dyDescent="0.2">
      <c r="A284" s="298"/>
      <c r="B284" s="303"/>
      <c r="C284" s="305" t="s">
        <v>232</v>
      </c>
      <c r="D284" s="160">
        <v>35</v>
      </c>
      <c r="E284" s="123">
        <v>6</v>
      </c>
      <c r="F284" s="123">
        <f t="shared" si="1"/>
        <v>210</v>
      </c>
      <c r="G284" s="231" t="s">
        <v>233</v>
      </c>
      <c r="H284" s="232" t="s">
        <v>231</v>
      </c>
      <c r="I284" s="154"/>
    </row>
    <row r="285" spans="1:9" ht="28.5" x14ac:dyDescent="0.2">
      <c r="A285" s="298"/>
      <c r="B285" s="303"/>
      <c r="C285" s="305"/>
      <c r="D285" s="160">
        <v>35</v>
      </c>
      <c r="E285" s="123">
        <v>6</v>
      </c>
      <c r="F285" s="123">
        <f t="shared" si="1"/>
        <v>210</v>
      </c>
      <c r="G285" s="231" t="s">
        <v>234</v>
      </c>
      <c r="H285" s="232" t="s">
        <v>231</v>
      </c>
      <c r="I285" s="154"/>
    </row>
    <row r="286" spans="1:9" ht="28.5" x14ac:dyDescent="0.2">
      <c r="A286" s="298"/>
      <c r="B286" s="303"/>
      <c r="C286" s="305"/>
      <c r="D286" s="160">
        <v>35</v>
      </c>
      <c r="E286" s="123">
        <v>6</v>
      </c>
      <c r="F286" s="123">
        <f t="shared" si="1"/>
        <v>210</v>
      </c>
      <c r="G286" s="231" t="s">
        <v>104</v>
      </c>
      <c r="H286" s="232" t="s">
        <v>231</v>
      </c>
      <c r="I286" s="154"/>
    </row>
    <row r="287" spans="1:9" ht="28.5" x14ac:dyDescent="0.2">
      <c r="A287" s="298"/>
      <c r="B287" s="303"/>
      <c r="C287" s="305"/>
      <c r="D287" s="160">
        <v>35</v>
      </c>
      <c r="E287" s="123">
        <v>2</v>
      </c>
      <c r="F287" s="123">
        <f t="shared" si="1"/>
        <v>70</v>
      </c>
      <c r="G287" s="231" t="s">
        <v>203</v>
      </c>
      <c r="H287" s="232" t="s">
        <v>231</v>
      </c>
      <c r="I287" s="154"/>
    </row>
    <row r="288" spans="1:9" ht="28.5" x14ac:dyDescent="0.2">
      <c r="A288" s="298"/>
      <c r="B288" s="303"/>
      <c r="C288" s="305"/>
      <c r="D288" s="160">
        <v>35</v>
      </c>
      <c r="E288" s="123">
        <v>6</v>
      </c>
      <c r="F288" s="123">
        <f t="shared" si="1"/>
        <v>210</v>
      </c>
      <c r="G288" s="231" t="s">
        <v>229</v>
      </c>
      <c r="H288" s="232" t="s">
        <v>231</v>
      </c>
      <c r="I288" s="154"/>
    </row>
    <row r="289" spans="1:9" ht="28.5" x14ac:dyDescent="0.2">
      <c r="A289" s="298"/>
      <c r="B289" s="303"/>
      <c r="C289" s="305" t="s">
        <v>235</v>
      </c>
      <c r="D289" s="160">
        <v>35</v>
      </c>
      <c r="E289" s="123">
        <v>2</v>
      </c>
      <c r="F289" s="123">
        <f t="shared" si="1"/>
        <v>70</v>
      </c>
      <c r="G289" s="231" t="s">
        <v>97</v>
      </c>
      <c r="H289" s="232" t="s">
        <v>231</v>
      </c>
      <c r="I289" s="154"/>
    </row>
    <row r="290" spans="1:9" ht="28.5" x14ac:dyDescent="0.2">
      <c r="A290" s="298"/>
      <c r="B290" s="303"/>
      <c r="C290" s="305"/>
      <c r="D290" s="160">
        <v>35</v>
      </c>
      <c r="E290" s="233">
        <v>3</v>
      </c>
      <c r="F290" s="123">
        <f t="shared" si="1"/>
        <v>105</v>
      </c>
      <c r="G290" s="231" t="s">
        <v>104</v>
      </c>
      <c r="H290" s="232" t="s">
        <v>231</v>
      </c>
      <c r="I290" s="154"/>
    </row>
    <row r="291" spans="1:9" ht="28.5" x14ac:dyDescent="0.2">
      <c r="A291" s="298"/>
      <c r="B291" s="303"/>
      <c r="C291" s="305"/>
      <c r="D291" s="160">
        <v>35</v>
      </c>
      <c r="E291" s="233">
        <v>4</v>
      </c>
      <c r="F291" s="123">
        <f t="shared" si="1"/>
        <v>140</v>
      </c>
      <c r="G291" s="231" t="s">
        <v>229</v>
      </c>
      <c r="H291" s="232" t="s">
        <v>231</v>
      </c>
      <c r="I291" s="154"/>
    </row>
    <row r="292" spans="1:9" ht="28.5" x14ac:dyDescent="0.2">
      <c r="A292" s="298"/>
      <c r="B292" s="303"/>
      <c r="C292" s="305" t="s">
        <v>236</v>
      </c>
      <c r="D292" s="160">
        <v>35</v>
      </c>
      <c r="E292" s="123">
        <v>2</v>
      </c>
      <c r="F292" s="123">
        <f t="shared" si="1"/>
        <v>70</v>
      </c>
      <c r="G292" s="231" t="s">
        <v>97</v>
      </c>
      <c r="H292" s="232" t="s">
        <v>228</v>
      </c>
      <c r="I292" s="154"/>
    </row>
    <row r="293" spans="1:9" ht="28.5" x14ac:dyDescent="0.2">
      <c r="A293" s="298"/>
      <c r="B293" s="303"/>
      <c r="C293" s="305"/>
      <c r="D293" s="160">
        <v>35</v>
      </c>
      <c r="E293" s="233">
        <v>2</v>
      </c>
      <c r="F293" s="123">
        <f t="shared" si="1"/>
        <v>70</v>
      </c>
      <c r="G293" s="231" t="s">
        <v>104</v>
      </c>
      <c r="H293" s="232" t="s">
        <v>228</v>
      </c>
      <c r="I293" s="154"/>
    </row>
    <row r="294" spans="1:9" ht="28.5" x14ac:dyDescent="0.2">
      <c r="A294" s="298"/>
      <c r="B294" s="303"/>
      <c r="C294" s="305"/>
      <c r="D294" s="160">
        <v>35</v>
      </c>
      <c r="E294" s="233">
        <v>4</v>
      </c>
      <c r="F294" s="123">
        <f t="shared" si="1"/>
        <v>140</v>
      </c>
      <c r="G294" s="231" t="s">
        <v>229</v>
      </c>
      <c r="H294" s="232" t="s">
        <v>228</v>
      </c>
      <c r="I294" s="154"/>
    </row>
    <row r="295" spans="1:9" x14ac:dyDescent="0.25">
      <c r="A295" s="298"/>
      <c r="B295" s="163" t="s">
        <v>20</v>
      </c>
      <c r="C295" s="164"/>
      <c r="D295" s="164"/>
      <c r="E295" s="164">
        <f>SUM(E279:E294)</f>
        <v>65</v>
      </c>
      <c r="F295" s="165">
        <f>SUM(F279:F294)</f>
        <v>2275</v>
      </c>
      <c r="G295" s="164"/>
      <c r="H295" s="166"/>
    </row>
    <row r="296" spans="1:9" ht="28.5" x14ac:dyDescent="0.2">
      <c r="A296" s="298"/>
      <c r="B296" s="294" t="s">
        <v>23</v>
      </c>
      <c r="C296" s="159" t="s">
        <v>213</v>
      </c>
      <c r="D296" s="160">
        <v>35</v>
      </c>
      <c r="E296" s="123">
        <v>3</v>
      </c>
      <c r="F296" s="6">
        <f t="shared" ref="F296:F298" si="2">+D296*E296</f>
        <v>105</v>
      </c>
      <c r="G296" s="161" t="s">
        <v>203</v>
      </c>
      <c r="H296" s="162" t="s">
        <v>231</v>
      </c>
    </row>
    <row r="297" spans="1:9" ht="28.5" x14ac:dyDescent="0.2">
      <c r="A297" s="298"/>
      <c r="B297" s="295"/>
      <c r="C297" s="159" t="s">
        <v>237</v>
      </c>
      <c r="D297" s="160">
        <v>35</v>
      </c>
      <c r="E297" s="123">
        <v>3</v>
      </c>
      <c r="F297" s="6">
        <f t="shared" si="2"/>
        <v>105</v>
      </c>
      <c r="G297" s="161" t="s">
        <v>203</v>
      </c>
      <c r="H297" s="162" t="s">
        <v>231</v>
      </c>
    </row>
    <row r="298" spans="1:9" ht="28.5" x14ac:dyDescent="0.2">
      <c r="A298" s="298"/>
      <c r="B298" s="296"/>
      <c r="C298" s="159" t="s">
        <v>238</v>
      </c>
      <c r="D298" s="160">
        <v>35</v>
      </c>
      <c r="E298" s="123">
        <v>3</v>
      </c>
      <c r="F298" s="6">
        <f t="shared" si="2"/>
        <v>105</v>
      </c>
      <c r="G298" s="161" t="s">
        <v>203</v>
      </c>
      <c r="H298" s="162" t="s">
        <v>231</v>
      </c>
    </row>
    <row r="299" spans="1:9" ht="15.75" thickBot="1" x14ac:dyDescent="0.3">
      <c r="A299" s="298"/>
      <c r="B299" s="163" t="s">
        <v>20</v>
      </c>
      <c r="C299" s="293"/>
      <c r="D299" s="293"/>
      <c r="E299" s="176">
        <f>SUM(E296:E298)</f>
        <v>9</v>
      </c>
      <c r="F299" s="176">
        <f>SUM(F296:F298)</f>
        <v>315</v>
      </c>
      <c r="G299" s="176"/>
      <c r="H299" s="167"/>
    </row>
    <row r="300" spans="1:9" ht="15.75" thickBot="1" x14ac:dyDescent="0.3">
      <c r="A300" s="299"/>
      <c r="B300" s="173" t="s">
        <v>226</v>
      </c>
      <c r="C300" s="168"/>
      <c r="D300" s="169"/>
      <c r="E300" s="170">
        <f>E295+E299</f>
        <v>74</v>
      </c>
      <c r="F300" s="171">
        <f>+F295+F299</f>
        <v>2590</v>
      </c>
      <c r="G300" s="169"/>
      <c r="H300" s="172"/>
    </row>
    <row r="301" spans="1:9" x14ac:dyDescent="0.25">
      <c r="A301" s="237" t="s">
        <v>268</v>
      </c>
      <c r="B301" s="241" t="s">
        <v>19</v>
      </c>
      <c r="C301" s="215" t="s">
        <v>257</v>
      </c>
      <c r="D301" s="215">
        <v>40</v>
      </c>
      <c r="E301" s="215">
        <v>1</v>
      </c>
      <c r="F301" s="215">
        <v>40</v>
      </c>
      <c r="G301" s="215" t="s">
        <v>190</v>
      </c>
      <c r="H301" s="216" t="s">
        <v>258</v>
      </c>
    </row>
    <row r="302" spans="1:9" x14ac:dyDescent="0.25">
      <c r="A302" s="238"/>
      <c r="B302" s="242"/>
      <c r="C302" s="202" t="s">
        <v>257</v>
      </c>
      <c r="D302" s="202">
        <v>40</v>
      </c>
      <c r="E302" s="202">
        <v>2</v>
      </c>
      <c r="F302" s="202">
        <f>+E302*D302</f>
        <v>80</v>
      </c>
      <c r="G302" s="202" t="s">
        <v>259</v>
      </c>
      <c r="H302" s="203" t="s">
        <v>258</v>
      </c>
    </row>
    <row r="303" spans="1:9" x14ac:dyDescent="0.25">
      <c r="A303" s="238"/>
      <c r="B303" s="242"/>
      <c r="C303" s="202" t="s">
        <v>260</v>
      </c>
      <c r="D303" s="202">
        <v>40</v>
      </c>
      <c r="E303" s="202">
        <v>3</v>
      </c>
      <c r="F303" s="202">
        <f>+E303*D303</f>
        <v>120</v>
      </c>
      <c r="G303" s="202" t="s">
        <v>190</v>
      </c>
      <c r="H303" s="203" t="s">
        <v>261</v>
      </c>
    </row>
    <row r="304" spans="1:9" x14ac:dyDescent="0.25">
      <c r="A304" s="238"/>
      <c r="B304" s="242"/>
      <c r="C304" s="202" t="s">
        <v>260</v>
      </c>
      <c r="D304" s="202">
        <v>40</v>
      </c>
      <c r="E304" s="202">
        <v>3</v>
      </c>
      <c r="F304" s="202">
        <f>+E304*D304</f>
        <v>120</v>
      </c>
      <c r="G304" s="202" t="s">
        <v>259</v>
      </c>
      <c r="H304" s="203" t="s">
        <v>261</v>
      </c>
    </row>
    <row r="305" spans="1:8" x14ac:dyDescent="0.25">
      <c r="A305" s="238"/>
      <c r="B305" s="242"/>
      <c r="C305" s="202" t="s">
        <v>260</v>
      </c>
      <c r="D305" s="202">
        <v>40</v>
      </c>
      <c r="E305" s="202">
        <v>3</v>
      </c>
      <c r="F305" s="202">
        <f>+E305*D305</f>
        <v>120</v>
      </c>
      <c r="G305" s="202" t="s">
        <v>262</v>
      </c>
      <c r="H305" s="203" t="s">
        <v>261</v>
      </c>
    </row>
    <row r="306" spans="1:8" x14ac:dyDescent="0.25">
      <c r="A306" s="238"/>
      <c r="B306" s="242"/>
      <c r="C306" s="202" t="s">
        <v>263</v>
      </c>
      <c r="D306" s="202">
        <v>40</v>
      </c>
      <c r="E306" s="202">
        <v>1</v>
      </c>
      <c r="F306" s="202">
        <v>40</v>
      </c>
      <c r="G306" s="202" t="s">
        <v>190</v>
      </c>
      <c r="H306" s="203" t="s">
        <v>264</v>
      </c>
    </row>
    <row r="307" spans="1:8" x14ac:dyDescent="0.25">
      <c r="A307" s="238"/>
      <c r="B307" s="242"/>
      <c r="C307" s="202" t="s">
        <v>265</v>
      </c>
      <c r="D307" s="202">
        <v>40</v>
      </c>
      <c r="E307" s="202">
        <v>1</v>
      </c>
      <c r="F307" s="202">
        <v>40</v>
      </c>
      <c r="G307" s="202" t="s">
        <v>262</v>
      </c>
      <c r="H307" s="203" t="s">
        <v>264</v>
      </c>
    </row>
    <row r="308" spans="1:8" ht="25.5" x14ac:dyDescent="0.25">
      <c r="A308" s="238"/>
      <c r="B308" s="243"/>
      <c r="C308" s="204" t="s">
        <v>266</v>
      </c>
      <c r="D308" s="202">
        <v>40</v>
      </c>
      <c r="E308" s="202">
        <v>1</v>
      </c>
      <c r="F308" s="202">
        <v>40</v>
      </c>
      <c r="G308" s="202" t="s">
        <v>259</v>
      </c>
      <c r="H308" s="203" t="s">
        <v>264</v>
      </c>
    </row>
    <row r="309" spans="1:8" x14ac:dyDescent="0.25">
      <c r="A309" s="239"/>
      <c r="B309" s="38" t="s">
        <v>111</v>
      </c>
      <c r="C309" s="206"/>
      <c r="D309" s="207"/>
      <c r="E309" s="207"/>
      <c r="F309" s="210">
        <f>SUM(F301:F308)</f>
        <v>600</v>
      </c>
      <c r="G309" s="208"/>
      <c r="H309" s="209"/>
    </row>
    <row r="310" spans="1:8" x14ac:dyDescent="0.2">
      <c r="A310" s="239"/>
      <c r="B310" s="244" t="s">
        <v>23</v>
      </c>
      <c r="C310" s="205" t="s">
        <v>267</v>
      </c>
      <c r="D310" s="201">
        <v>40</v>
      </c>
      <c r="E310" s="201">
        <v>1</v>
      </c>
      <c r="F310" s="223">
        <v>40</v>
      </c>
      <c r="G310" s="202" t="s">
        <v>259</v>
      </c>
      <c r="H310" s="203" t="s">
        <v>264</v>
      </c>
    </row>
    <row r="311" spans="1:8" x14ac:dyDescent="0.2">
      <c r="A311" s="239"/>
      <c r="B311" s="243"/>
      <c r="C311" s="211" t="s">
        <v>267</v>
      </c>
      <c r="D311" s="212">
        <v>40</v>
      </c>
      <c r="E311" s="212">
        <v>1</v>
      </c>
      <c r="F311" s="224">
        <v>40</v>
      </c>
      <c r="G311" s="213" t="s">
        <v>190</v>
      </c>
      <c r="H311" s="214" t="s">
        <v>264</v>
      </c>
    </row>
    <row r="312" spans="1:8" x14ac:dyDescent="0.25">
      <c r="A312" s="239"/>
      <c r="B312" s="118" t="s">
        <v>20</v>
      </c>
      <c r="C312" s="99"/>
      <c r="D312" s="100"/>
      <c r="E312" s="100"/>
      <c r="F312" s="225">
        <f>SUM(F310:F311)</f>
        <v>80</v>
      </c>
      <c r="G312" s="100"/>
      <c r="H312" s="217"/>
    </row>
    <row r="313" spans="1:8" ht="15.75" thickBot="1" x14ac:dyDescent="0.3">
      <c r="A313" s="240"/>
      <c r="B313" s="218" t="s">
        <v>226</v>
      </c>
      <c r="C313" s="219"/>
      <c r="D313" s="220"/>
      <c r="E313" s="220"/>
      <c r="F313" s="222">
        <f>F309+F312</f>
        <v>680</v>
      </c>
      <c r="G313" s="220"/>
      <c r="H313" s="221"/>
    </row>
    <row r="318" spans="1:8" ht="15.75" thickBot="1" x14ac:dyDescent="0.3"/>
    <row r="319" spans="1:8" ht="15.75" thickBot="1" x14ac:dyDescent="0.3">
      <c r="C319" s="235" t="s">
        <v>254</v>
      </c>
      <c r="D319" s="236"/>
    </row>
    <row r="320" spans="1:8" ht="15.75" thickBot="1" x14ac:dyDescent="0.3">
      <c r="C320" s="198" t="s">
        <v>2</v>
      </c>
      <c r="D320" s="199" t="s">
        <v>256</v>
      </c>
    </row>
    <row r="321" spans="3:4" ht="15.75" thickBot="1" x14ac:dyDescent="0.3">
      <c r="C321" s="200" t="s">
        <v>160</v>
      </c>
      <c r="D321" s="234">
        <f>F54+F143+F188+F227+F257+F277</f>
        <v>305</v>
      </c>
    </row>
    <row r="322" spans="3:4" ht="15.75" thickBot="1" x14ac:dyDescent="0.3">
      <c r="C322" s="200" t="s">
        <v>19</v>
      </c>
      <c r="D322" s="234">
        <f>F9+F52+F65+F85+F103+F120+F134+F159+F186+F206+F224+F252+F275+F295+F309</f>
        <v>13212</v>
      </c>
    </row>
    <row r="323" spans="3:4" ht="15.75" thickBot="1" x14ac:dyDescent="0.3">
      <c r="C323" s="200" t="s">
        <v>174</v>
      </c>
      <c r="D323" s="234">
        <f>F56+F137+F204</f>
        <v>190</v>
      </c>
    </row>
    <row r="324" spans="3:4" ht="15.75" thickBot="1" x14ac:dyDescent="0.3">
      <c r="C324" s="200" t="s">
        <v>23</v>
      </c>
      <c r="D324" s="234">
        <f>F29+F47+F71+F95+F112+F123+F140+F169+F182+F198+F255+F271+F299+F312</f>
        <v>4555</v>
      </c>
    </row>
    <row r="325" spans="3:4" ht="15.75" thickBot="1" x14ac:dyDescent="0.3">
      <c r="C325" s="200" t="s">
        <v>255</v>
      </c>
      <c r="D325" s="234">
        <f>F39+F114+F200+F260</f>
        <v>332</v>
      </c>
    </row>
    <row r="326" spans="3:4" ht="15.75" thickBot="1" x14ac:dyDescent="0.3">
      <c r="C326" s="200" t="s">
        <v>31</v>
      </c>
      <c r="D326" s="234">
        <f>SUM(D321:D325)</f>
        <v>18594</v>
      </c>
    </row>
  </sheetData>
  <mergeCells count="58">
    <mergeCell ref="C289:C291"/>
    <mergeCell ref="C292:C294"/>
    <mergeCell ref="B10:B28"/>
    <mergeCell ref="A7:A30"/>
    <mergeCell ref="B31:B38"/>
    <mergeCell ref="B40:B46"/>
    <mergeCell ref="B48:B51"/>
    <mergeCell ref="A31:A57"/>
    <mergeCell ref="D5:H5"/>
    <mergeCell ref="A5:A6"/>
    <mergeCell ref="B5:B6"/>
    <mergeCell ref="C5:C6"/>
    <mergeCell ref="B7:B8"/>
    <mergeCell ref="B58:B64"/>
    <mergeCell ref="B66:B70"/>
    <mergeCell ref="A58:A72"/>
    <mergeCell ref="B73:B84"/>
    <mergeCell ref="A73:A96"/>
    <mergeCell ref="B86:B94"/>
    <mergeCell ref="B97:B102"/>
    <mergeCell ref="B104:B111"/>
    <mergeCell ref="A97:A115"/>
    <mergeCell ref="A116:A124"/>
    <mergeCell ref="B116:B119"/>
    <mergeCell ref="B121:B122"/>
    <mergeCell ref="B125:B133"/>
    <mergeCell ref="B135:B136"/>
    <mergeCell ref="B138:B139"/>
    <mergeCell ref="A125:A144"/>
    <mergeCell ref="B141:B142"/>
    <mergeCell ref="B171:B181"/>
    <mergeCell ref="A171:A189"/>
    <mergeCell ref="B190:B197"/>
    <mergeCell ref="B145:B158"/>
    <mergeCell ref="B160:B168"/>
    <mergeCell ref="A145:A170"/>
    <mergeCell ref="B183:B185"/>
    <mergeCell ref="B201:B203"/>
    <mergeCell ref="A190:A207"/>
    <mergeCell ref="B208:B223"/>
    <mergeCell ref="B225:B226"/>
    <mergeCell ref="A208:A228"/>
    <mergeCell ref="C319:D319"/>
    <mergeCell ref="A301:A313"/>
    <mergeCell ref="B301:B308"/>
    <mergeCell ref="B310:B311"/>
    <mergeCell ref="B229:B251"/>
    <mergeCell ref="B253:B254"/>
    <mergeCell ref="A229:A258"/>
    <mergeCell ref="C299:D299"/>
    <mergeCell ref="B296:B298"/>
    <mergeCell ref="A279:A300"/>
    <mergeCell ref="A259:A278"/>
    <mergeCell ref="B261:B270"/>
    <mergeCell ref="B272:B274"/>
    <mergeCell ref="B279:B294"/>
    <mergeCell ref="C279:C282"/>
    <mergeCell ref="C284:C288"/>
  </mergeCells>
  <printOptions horizontalCentered="1" verticalCentered="1"/>
  <pageMargins left="0.11811023622047245" right="0.11811023622047245" top="0.55118110236220474" bottom="0.55118110236220474" header="0.31496062992125984" footer="0"/>
  <pageSetup paperSize="5" scale="80" orientation="landscape" r:id="rId1"/>
  <headerFooter>
    <oddHeader>&amp;R&amp;"-,Negrita Cursiva"&amp;8COORDINACION DE FORMACION PROFESIONAL</oddHeader>
    <oddFooter>&amp;L&amp;9&amp;Z&amp;F
&amp;D&amp;R&amp;8&amp;P/&amp;N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DE OFERTA</vt:lpstr>
      <vt:lpstr>'PLANTILLA DE OFERTA'!Títulos_a_imprimir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Judith Calderon Moya</dc:creator>
  <cp:lastModifiedBy>Gina Stella Lopez Cordoba</cp:lastModifiedBy>
  <cp:lastPrinted>2018-05-07T16:16:06Z</cp:lastPrinted>
  <dcterms:created xsi:type="dcterms:W3CDTF">2013-04-16T00:07:55Z</dcterms:created>
  <dcterms:modified xsi:type="dcterms:W3CDTF">2018-05-07T16:16:21Z</dcterms:modified>
</cp:coreProperties>
</file>